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ek\Dysk Google\!Uczelnia\!2025_2026 zima\"/>
    </mc:Choice>
  </mc:AlternateContent>
  <xr:revisionPtr revIDLastSave="0" documentId="13_ncr:1_{27C10763-74A9-463C-B70E-11DFF47EFC28}" xr6:coauthVersionLast="47" xr6:coauthVersionMax="47" xr10:uidLastSave="{00000000-0000-0000-0000-000000000000}"/>
  <bookViews>
    <workbookView xWindow="-120" yWindow="-120" windowWidth="29040" windowHeight="15840" activeTab="1" xr2:uid="{3A578092-D420-4346-817D-C249FD9591CB}"/>
  </bookViews>
  <sheets>
    <sheet name="S11-02" sheetId="1" r:id="rId1"/>
    <sheet name="S11-04" sheetId="2" r:id="rId2"/>
  </sheets>
  <definedNames>
    <definedName name="_xlnm.Print_Area" localSheetId="0">'S11-02'!$A$1:$B$41</definedName>
    <definedName name="_xlnm.Print_Area" localSheetId="1">'S11-04'!$A$1:$B$41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2" l="1"/>
  <c r="N32" i="2" s="1"/>
  <c r="I32" i="2"/>
  <c r="G32" i="2"/>
  <c r="E32" i="2"/>
  <c r="J32" i="2" s="1"/>
  <c r="K32" i="2" s="1"/>
  <c r="M31" i="2"/>
  <c r="N31" i="2" s="1"/>
  <c r="I31" i="2"/>
  <c r="G31" i="2"/>
  <c r="E31" i="2"/>
  <c r="M30" i="2"/>
  <c r="N30" i="2" s="1"/>
  <c r="J30" i="2"/>
  <c r="K30" i="2" s="1"/>
  <c r="I30" i="2"/>
  <c r="G30" i="2"/>
  <c r="E30" i="2"/>
  <c r="M29" i="2"/>
  <c r="N29" i="2" s="1"/>
  <c r="I29" i="2"/>
  <c r="G29" i="2"/>
  <c r="J29" i="2" s="1"/>
  <c r="K29" i="2" s="1"/>
  <c r="E29" i="2"/>
  <c r="M28" i="2"/>
  <c r="N28" i="2" s="1"/>
  <c r="I28" i="2"/>
  <c r="G28" i="2"/>
  <c r="E28" i="2"/>
  <c r="J28" i="2" s="1"/>
  <c r="K28" i="2" s="1"/>
  <c r="M27" i="2"/>
  <c r="N27" i="2" s="1"/>
  <c r="I27" i="2"/>
  <c r="G27" i="2"/>
  <c r="E27" i="2"/>
  <c r="M26" i="2"/>
  <c r="N26" i="2" s="1"/>
  <c r="I26" i="2"/>
  <c r="G26" i="2"/>
  <c r="J26" i="2" s="1"/>
  <c r="K26" i="2" s="1"/>
  <c r="E26" i="2"/>
  <c r="M25" i="2"/>
  <c r="N25" i="2" s="1"/>
  <c r="I25" i="2"/>
  <c r="G25" i="2"/>
  <c r="J25" i="2" s="1"/>
  <c r="K25" i="2" s="1"/>
  <c r="E25" i="2"/>
  <c r="M24" i="2"/>
  <c r="N24" i="2" s="1"/>
  <c r="I24" i="2"/>
  <c r="G24" i="2"/>
  <c r="E24" i="2"/>
  <c r="J24" i="2" s="1"/>
  <c r="K24" i="2" s="1"/>
  <c r="M23" i="2"/>
  <c r="N23" i="2" s="1"/>
  <c r="I23" i="2"/>
  <c r="G23" i="2"/>
  <c r="E23" i="2"/>
  <c r="M22" i="2"/>
  <c r="N22" i="2" s="1"/>
  <c r="J22" i="2"/>
  <c r="K22" i="2" s="1"/>
  <c r="I22" i="2"/>
  <c r="G22" i="2"/>
  <c r="E22" i="2"/>
  <c r="M21" i="2"/>
  <c r="N21" i="2" s="1"/>
  <c r="I21" i="2"/>
  <c r="G21" i="2"/>
  <c r="J21" i="2" s="1"/>
  <c r="K21" i="2" s="1"/>
  <c r="E21" i="2"/>
  <c r="M20" i="2"/>
  <c r="N20" i="2" s="1"/>
  <c r="I20" i="2"/>
  <c r="G20" i="2"/>
  <c r="E20" i="2"/>
  <c r="J20" i="2" s="1"/>
  <c r="K20" i="2" s="1"/>
  <c r="M19" i="2"/>
  <c r="N19" i="2" s="1"/>
  <c r="I19" i="2"/>
  <c r="G19" i="2"/>
  <c r="E19" i="2"/>
  <c r="M18" i="2"/>
  <c r="N18" i="2" s="1"/>
  <c r="I18" i="2"/>
  <c r="G18" i="2"/>
  <c r="J18" i="2" s="1"/>
  <c r="K18" i="2" s="1"/>
  <c r="E18" i="2"/>
  <c r="M17" i="2"/>
  <c r="N17" i="2" s="1"/>
  <c r="I17" i="2"/>
  <c r="G17" i="2"/>
  <c r="J17" i="2" s="1"/>
  <c r="K17" i="2" s="1"/>
  <c r="E17" i="2"/>
  <c r="M16" i="2"/>
  <c r="N16" i="2" s="1"/>
  <c r="I16" i="2"/>
  <c r="G16" i="2"/>
  <c r="E16" i="2"/>
  <c r="J16" i="2" s="1"/>
  <c r="K16" i="2" s="1"/>
  <c r="M15" i="2"/>
  <c r="N15" i="2" s="1"/>
  <c r="I15" i="2"/>
  <c r="G15" i="2"/>
  <c r="E15" i="2"/>
  <c r="M14" i="2"/>
  <c r="N14" i="2" s="1"/>
  <c r="J14" i="2"/>
  <c r="K14" i="2" s="1"/>
  <c r="I14" i="2"/>
  <c r="G14" i="2"/>
  <c r="E14" i="2"/>
  <c r="M13" i="2"/>
  <c r="N13" i="2" s="1"/>
  <c r="I13" i="2"/>
  <c r="G13" i="2"/>
  <c r="J13" i="2" s="1"/>
  <c r="K13" i="2" s="1"/>
  <c r="E13" i="2"/>
  <c r="M12" i="2"/>
  <c r="N12" i="2" s="1"/>
  <c r="I12" i="2"/>
  <c r="G12" i="2"/>
  <c r="E12" i="2"/>
  <c r="J12" i="2" s="1"/>
  <c r="K12" i="2" s="1"/>
  <c r="M11" i="2"/>
  <c r="N11" i="2" s="1"/>
  <c r="I11" i="2"/>
  <c r="G11" i="2"/>
  <c r="E11" i="2"/>
  <c r="M10" i="2"/>
  <c r="N10" i="2" s="1"/>
  <c r="I10" i="2"/>
  <c r="G10" i="2"/>
  <c r="J10" i="2" s="1"/>
  <c r="K10" i="2" s="1"/>
  <c r="E10" i="2"/>
  <c r="M9" i="2"/>
  <c r="N9" i="2" s="1"/>
  <c r="I9" i="2"/>
  <c r="G9" i="2"/>
  <c r="J9" i="2" s="1"/>
  <c r="K9" i="2" s="1"/>
  <c r="E9" i="2"/>
  <c r="M8" i="2"/>
  <c r="N8" i="2" s="1"/>
  <c r="I8" i="2"/>
  <c r="G8" i="2"/>
  <c r="E8" i="2"/>
  <c r="J8" i="2" s="1"/>
  <c r="K8" i="2" s="1"/>
  <c r="M7" i="2"/>
  <c r="N7" i="2" s="1"/>
  <c r="I7" i="2"/>
  <c r="G7" i="2"/>
  <c r="E7" i="2"/>
  <c r="M6" i="2"/>
  <c r="N6" i="2" s="1"/>
  <c r="J6" i="2"/>
  <c r="K6" i="2" s="1"/>
  <c r="I6" i="2"/>
  <c r="G6" i="2"/>
  <c r="E6" i="2"/>
  <c r="M5" i="2"/>
  <c r="N5" i="2" s="1"/>
  <c r="I5" i="2"/>
  <c r="G5" i="2"/>
  <c r="J5" i="2" s="1"/>
  <c r="K5" i="2" s="1"/>
  <c r="E5" i="2"/>
  <c r="M4" i="2"/>
  <c r="N4" i="2" s="1"/>
  <c r="I4" i="2"/>
  <c r="G4" i="2"/>
  <c r="E4" i="2"/>
  <c r="J4" i="2" s="1"/>
  <c r="K4" i="2" s="1"/>
  <c r="M3" i="2"/>
  <c r="N3" i="2" s="1"/>
  <c r="I3" i="2"/>
  <c r="G3" i="2"/>
  <c r="E3" i="2"/>
  <c r="E33" i="2" s="1"/>
  <c r="K2" i="2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36" i="1" s="1"/>
  <c r="E17" i="1"/>
  <c r="G33" i="2" l="1"/>
  <c r="J11" i="2"/>
  <c r="K11" i="2" s="1"/>
  <c r="J19" i="2"/>
  <c r="K19" i="2" s="1"/>
  <c r="J27" i="2"/>
  <c r="K27" i="2" s="1"/>
  <c r="Q27" i="2" s="1"/>
  <c r="J31" i="2"/>
  <c r="K31" i="2" s="1"/>
  <c r="I36" i="2"/>
  <c r="J7" i="2"/>
  <c r="K7" i="2" s="1"/>
  <c r="J15" i="2"/>
  <c r="K15" i="2" s="1"/>
  <c r="Q15" i="2" s="1"/>
  <c r="J23" i="2"/>
  <c r="K23" i="2" s="1"/>
  <c r="I33" i="2"/>
  <c r="P4" i="2"/>
  <c r="Q4" i="2"/>
  <c r="Q13" i="2"/>
  <c r="P13" i="2"/>
  <c r="Q21" i="2"/>
  <c r="P21" i="2"/>
  <c r="P28" i="2"/>
  <c r="Q28" i="2"/>
  <c r="Q10" i="2"/>
  <c r="P10" i="2"/>
  <c r="Q19" i="2"/>
  <c r="P19" i="2"/>
  <c r="P27" i="2"/>
  <c r="Q8" i="2"/>
  <c r="P8" i="2"/>
  <c r="Q9" i="2"/>
  <c r="P9" i="2"/>
  <c r="P16" i="2"/>
  <c r="Q16" i="2"/>
  <c r="Q17" i="2"/>
  <c r="P17" i="2"/>
  <c r="P24" i="2"/>
  <c r="Q24" i="2"/>
  <c r="Q25" i="2"/>
  <c r="P25" i="2"/>
  <c r="Q31" i="2"/>
  <c r="P31" i="2"/>
  <c r="P32" i="2"/>
  <c r="Q32" i="2"/>
  <c r="Q5" i="2"/>
  <c r="P5" i="2"/>
  <c r="P12" i="2"/>
  <c r="Q12" i="2"/>
  <c r="P20" i="2"/>
  <c r="Q20" i="2"/>
  <c r="Q29" i="2"/>
  <c r="P29" i="2"/>
  <c r="Q11" i="2"/>
  <c r="P11" i="2"/>
  <c r="Q18" i="2"/>
  <c r="P18" i="2"/>
  <c r="Q26" i="2"/>
  <c r="P26" i="2"/>
  <c r="N37" i="2"/>
  <c r="N40" i="2"/>
  <c r="N36" i="2"/>
  <c r="N35" i="2"/>
  <c r="N39" i="2"/>
  <c r="N38" i="2"/>
  <c r="P6" i="2"/>
  <c r="Q6" i="2"/>
  <c r="Q7" i="2"/>
  <c r="P7" i="2"/>
  <c r="Q14" i="2"/>
  <c r="P14" i="2"/>
  <c r="P15" i="2"/>
  <c r="P22" i="2"/>
  <c r="Q22" i="2"/>
  <c r="Q23" i="2"/>
  <c r="P23" i="2"/>
  <c r="P30" i="2"/>
  <c r="Q30" i="2"/>
  <c r="E35" i="2"/>
  <c r="E36" i="2"/>
  <c r="J3" i="2"/>
  <c r="K3" i="2" s="1"/>
  <c r="G35" i="2"/>
  <c r="G36" i="2"/>
  <c r="I35" i="2"/>
  <c r="G33" i="1"/>
  <c r="G35" i="1"/>
  <c r="M32" i="1"/>
  <c r="N32" i="1" s="1"/>
  <c r="I32" i="1"/>
  <c r="E32" i="1"/>
  <c r="M31" i="1"/>
  <c r="N31" i="1" s="1"/>
  <c r="I31" i="1"/>
  <c r="E31" i="1"/>
  <c r="J31" i="1" s="1"/>
  <c r="M30" i="1"/>
  <c r="N30" i="1" s="1"/>
  <c r="I30" i="1"/>
  <c r="E30" i="1"/>
  <c r="M29" i="1"/>
  <c r="N29" i="1" s="1"/>
  <c r="I29" i="1"/>
  <c r="E29" i="1"/>
  <c r="M28" i="1"/>
  <c r="N28" i="1" s="1"/>
  <c r="I28" i="1"/>
  <c r="E28" i="1"/>
  <c r="M27" i="1"/>
  <c r="N27" i="1" s="1"/>
  <c r="I27" i="1"/>
  <c r="E27" i="1"/>
  <c r="J27" i="1" s="1"/>
  <c r="M26" i="1"/>
  <c r="N26" i="1" s="1"/>
  <c r="I26" i="1"/>
  <c r="E26" i="1"/>
  <c r="M25" i="1"/>
  <c r="N25" i="1" s="1"/>
  <c r="I25" i="1"/>
  <c r="E25" i="1"/>
  <c r="M24" i="1"/>
  <c r="N24" i="1" s="1"/>
  <c r="I24" i="1"/>
  <c r="E24" i="1"/>
  <c r="M23" i="1"/>
  <c r="N23" i="1" s="1"/>
  <c r="I23" i="1"/>
  <c r="E23" i="1"/>
  <c r="J23" i="1" s="1"/>
  <c r="M22" i="1"/>
  <c r="N22" i="1" s="1"/>
  <c r="I22" i="1"/>
  <c r="E22" i="1"/>
  <c r="M21" i="1"/>
  <c r="N21" i="1" s="1"/>
  <c r="I21" i="1"/>
  <c r="E21" i="1"/>
  <c r="M20" i="1"/>
  <c r="N20" i="1" s="1"/>
  <c r="I20" i="1"/>
  <c r="E20" i="1"/>
  <c r="M19" i="1"/>
  <c r="N19" i="1" s="1"/>
  <c r="I19" i="1"/>
  <c r="E19" i="1"/>
  <c r="J19" i="1" s="1"/>
  <c r="M18" i="1"/>
  <c r="N18" i="1" s="1"/>
  <c r="I18" i="1"/>
  <c r="E18" i="1"/>
  <c r="M17" i="1"/>
  <c r="N17" i="1" s="1"/>
  <c r="I17" i="1"/>
  <c r="J17" i="1" s="1"/>
  <c r="K17" i="1" s="1"/>
  <c r="M16" i="1"/>
  <c r="N16" i="1" s="1"/>
  <c r="I16" i="1"/>
  <c r="E16" i="1"/>
  <c r="M15" i="1"/>
  <c r="N15" i="1" s="1"/>
  <c r="I15" i="1"/>
  <c r="E15" i="1"/>
  <c r="J15" i="1" s="1"/>
  <c r="M14" i="1"/>
  <c r="N14" i="1" s="1"/>
  <c r="I14" i="1"/>
  <c r="E14" i="1"/>
  <c r="M13" i="1"/>
  <c r="N13" i="1" s="1"/>
  <c r="I13" i="1"/>
  <c r="E13" i="1"/>
  <c r="M12" i="1"/>
  <c r="N12" i="1" s="1"/>
  <c r="I12" i="1"/>
  <c r="E12" i="1"/>
  <c r="M11" i="1"/>
  <c r="N11" i="1" s="1"/>
  <c r="I11" i="1"/>
  <c r="E11" i="1"/>
  <c r="J11" i="1" s="1"/>
  <c r="M10" i="1"/>
  <c r="N10" i="1" s="1"/>
  <c r="I10" i="1"/>
  <c r="E10" i="1"/>
  <c r="M9" i="1"/>
  <c r="N9" i="1" s="1"/>
  <c r="I9" i="1"/>
  <c r="E9" i="1"/>
  <c r="M8" i="1"/>
  <c r="N8" i="1" s="1"/>
  <c r="I8" i="1"/>
  <c r="E8" i="1"/>
  <c r="M7" i="1"/>
  <c r="N7" i="1" s="1"/>
  <c r="I7" i="1"/>
  <c r="E7" i="1"/>
  <c r="J7" i="1" s="1"/>
  <c r="M6" i="1"/>
  <c r="N6" i="1" s="1"/>
  <c r="I6" i="1"/>
  <c r="E6" i="1"/>
  <c r="M5" i="1"/>
  <c r="N5" i="1" s="1"/>
  <c r="I5" i="1"/>
  <c r="E5" i="1"/>
  <c r="M4" i="1"/>
  <c r="N4" i="1" s="1"/>
  <c r="I4" i="1"/>
  <c r="E4" i="1"/>
  <c r="E3" i="1"/>
  <c r="M3" i="1"/>
  <c r="N3" i="1" s="1"/>
  <c r="N41" i="2" l="1"/>
  <c r="K39" i="2"/>
  <c r="Q3" i="2"/>
  <c r="K38" i="2"/>
  <c r="P3" i="2"/>
  <c r="K40" i="2"/>
  <c r="K36" i="2"/>
  <c r="K37" i="2"/>
  <c r="K35" i="2"/>
  <c r="J6" i="1"/>
  <c r="K6" i="1" s="1"/>
  <c r="Q6" i="1" s="1"/>
  <c r="J10" i="1"/>
  <c r="J14" i="1"/>
  <c r="J18" i="1"/>
  <c r="J22" i="1"/>
  <c r="K22" i="1" s="1"/>
  <c r="Q22" i="1" s="1"/>
  <c r="J26" i="1"/>
  <c r="J30" i="1"/>
  <c r="J5" i="1"/>
  <c r="K5" i="1" s="1"/>
  <c r="J9" i="1"/>
  <c r="K9" i="1" s="1"/>
  <c r="J13" i="1"/>
  <c r="K13" i="1" s="1"/>
  <c r="J21" i="1"/>
  <c r="K21" i="1" s="1"/>
  <c r="J25" i="1"/>
  <c r="K25" i="1" s="1"/>
  <c r="J29" i="1"/>
  <c r="K29" i="1" s="1"/>
  <c r="J4" i="1"/>
  <c r="K4" i="1" s="1"/>
  <c r="J8" i="1"/>
  <c r="K8" i="1" s="1"/>
  <c r="Q8" i="1" s="1"/>
  <c r="J12" i="1"/>
  <c r="J16" i="1"/>
  <c r="J20" i="1"/>
  <c r="K20" i="1" s="1"/>
  <c r="J24" i="1"/>
  <c r="K24" i="1" s="1"/>
  <c r="Q24" i="1" s="1"/>
  <c r="J28" i="1"/>
  <c r="J32" i="1"/>
  <c r="K7" i="1"/>
  <c r="Q7" i="1" s="1"/>
  <c r="K11" i="1"/>
  <c r="P11" i="1" s="1"/>
  <c r="K15" i="1"/>
  <c r="P15" i="1" s="1"/>
  <c r="K23" i="1"/>
  <c r="Q23" i="1" s="1"/>
  <c r="K27" i="1"/>
  <c r="Q27" i="1" s="1"/>
  <c r="K31" i="1"/>
  <c r="Q31" i="1" s="1"/>
  <c r="K12" i="1"/>
  <c r="Q12" i="1" s="1"/>
  <c r="K16" i="1"/>
  <c r="Q16" i="1" s="1"/>
  <c r="K28" i="1"/>
  <c r="P28" i="1" s="1"/>
  <c r="K32" i="1"/>
  <c r="Q32" i="1" s="1"/>
  <c r="K10" i="1"/>
  <c r="P10" i="1" s="1"/>
  <c r="K14" i="1"/>
  <c r="Q14" i="1" s="1"/>
  <c r="K18" i="1"/>
  <c r="Q18" i="1" s="1"/>
  <c r="K26" i="1"/>
  <c r="Q26" i="1" s="1"/>
  <c r="K30" i="1"/>
  <c r="Q30" i="1" s="1"/>
  <c r="K19" i="1"/>
  <c r="Q19" i="1" s="1"/>
  <c r="Q17" i="1"/>
  <c r="P17" i="1"/>
  <c r="Q11" i="1"/>
  <c r="P31" i="1"/>
  <c r="N40" i="1"/>
  <c r="N36" i="1"/>
  <c r="N39" i="1"/>
  <c r="N35" i="1"/>
  <c r="N38" i="1"/>
  <c r="N37" i="1"/>
  <c r="I3" i="1"/>
  <c r="J3" i="1" s="1"/>
  <c r="K2" i="1"/>
  <c r="K41" i="2" l="1"/>
  <c r="L38" i="2" s="1"/>
  <c r="L35" i="2"/>
  <c r="P40" i="2"/>
  <c r="P36" i="2"/>
  <c r="P35" i="2"/>
  <c r="P37" i="2"/>
  <c r="P39" i="2"/>
  <c r="P38" i="2"/>
  <c r="L39" i="2"/>
  <c r="Q20" i="1"/>
  <c r="P20" i="1"/>
  <c r="P4" i="1"/>
  <c r="Q4" i="1"/>
  <c r="Q13" i="1"/>
  <c r="P13" i="1"/>
  <c r="Q29" i="1"/>
  <c r="P29" i="1"/>
  <c r="Q9" i="1"/>
  <c r="P9" i="1"/>
  <c r="Q25" i="1"/>
  <c r="P25" i="1"/>
  <c r="Q5" i="1"/>
  <c r="P5" i="1"/>
  <c r="Q21" i="1"/>
  <c r="P21" i="1"/>
  <c r="P7" i="1"/>
  <c r="P22" i="1"/>
  <c r="P26" i="1"/>
  <c r="P27" i="1"/>
  <c r="Q28" i="1"/>
  <c r="Q15" i="1"/>
  <c r="P8" i="1"/>
  <c r="P6" i="1"/>
  <c r="P12" i="1"/>
  <c r="P18" i="1"/>
  <c r="Q10" i="1"/>
  <c r="P24" i="1"/>
  <c r="P23" i="1"/>
  <c r="P32" i="1"/>
  <c r="P16" i="1"/>
  <c r="P30" i="1"/>
  <c r="P14" i="1"/>
  <c r="P19" i="1"/>
  <c r="K3" i="1"/>
  <c r="I33" i="1"/>
  <c r="E36" i="1"/>
  <c r="I36" i="1"/>
  <c r="E35" i="1"/>
  <c r="E33" i="1"/>
  <c r="I35" i="1"/>
  <c r="L40" i="2" l="1"/>
  <c r="L36" i="2"/>
  <c r="L37" i="2"/>
  <c r="P41" i="2"/>
  <c r="Q36" i="2" s="1"/>
  <c r="Q35" i="2"/>
  <c r="Q38" i="2"/>
  <c r="Q37" i="2"/>
  <c r="Q39" i="2"/>
  <c r="Q40" i="2"/>
  <c r="N41" i="1"/>
  <c r="K35" i="1"/>
  <c r="Q3" i="1"/>
  <c r="K40" i="1"/>
  <c r="K39" i="1"/>
  <c r="K38" i="1"/>
  <c r="K37" i="1"/>
  <c r="K36" i="1"/>
  <c r="P3" i="1"/>
  <c r="P35" i="1" l="1"/>
  <c r="P40" i="1"/>
  <c r="P39" i="1"/>
  <c r="P38" i="1"/>
  <c r="P37" i="1"/>
  <c r="P36" i="1"/>
  <c r="K41" i="1"/>
  <c r="L40" i="1" s="1"/>
  <c r="L35" i="1" l="1"/>
  <c r="L38" i="1"/>
  <c r="L39" i="1"/>
  <c r="L37" i="1"/>
  <c r="L36" i="1"/>
  <c r="P41" i="1"/>
  <c r="Q36" i="1" s="1"/>
  <c r="Q37" i="1" l="1"/>
  <c r="Q39" i="1"/>
  <c r="Q40" i="1"/>
  <c r="Q35" i="1"/>
  <c r="Q38" i="1"/>
</calcChain>
</file>

<file path=xl/sharedStrings.xml><?xml version="1.0" encoding="utf-8"?>
<sst xmlns="http://schemas.openxmlformats.org/spreadsheetml/2006/main" count="141" uniqueCount="78">
  <si>
    <t>Aktywność</t>
  </si>
  <si>
    <t>Kolokwium 1</t>
  </si>
  <si>
    <t>Kolokwium 2</t>
  </si>
  <si>
    <t>Pierwszy termin</t>
  </si>
  <si>
    <t>Termin poprawkowy</t>
  </si>
  <si>
    <t>Ostatecznie</t>
  </si>
  <si>
    <t>Lp.</t>
  </si>
  <si>
    <t>Nr albumu</t>
  </si>
  <si>
    <t>SUMA [%]</t>
  </si>
  <si>
    <t>OCENA</t>
  </si>
  <si>
    <t>DATA</t>
  </si>
  <si>
    <t>3.0</t>
  </si>
  <si>
    <t>3.5</t>
  </si>
  <si>
    <t>&gt;50%</t>
  </si>
  <si>
    <t>5.0</t>
  </si>
  <si>
    <t>&lt;=50%</t>
  </si>
  <si>
    <t>4.5</t>
  </si>
  <si>
    <t>4.0</t>
  </si>
  <si>
    <t>2.0</t>
  </si>
  <si>
    <t>Σ</t>
  </si>
  <si>
    <t>S11-02</t>
  </si>
  <si>
    <t>2026-02-00</t>
  </si>
  <si>
    <t>2026-01-00</t>
  </si>
  <si>
    <t>295979</t>
  </si>
  <si>
    <t>303636</t>
  </si>
  <si>
    <t>304368</t>
  </si>
  <si>
    <t>304372</t>
  </si>
  <si>
    <t>304378</t>
  </si>
  <si>
    <t>304382</t>
  </si>
  <si>
    <t>304383</t>
  </si>
  <si>
    <t>304396</t>
  </si>
  <si>
    <t>304400</t>
  </si>
  <si>
    <t>304403</t>
  </si>
  <si>
    <t>304406</t>
  </si>
  <si>
    <t>304415</t>
  </si>
  <si>
    <t>304422</t>
  </si>
  <si>
    <t>304425</t>
  </si>
  <si>
    <t>304430</t>
  </si>
  <si>
    <t>304431</t>
  </si>
  <si>
    <t>304433</t>
  </si>
  <si>
    <t>304439</t>
  </si>
  <si>
    <t>304451</t>
  </si>
  <si>
    <t>304458</t>
  </si>
  <si>
    <t>304464</t>
  </si>
  <si>
    <t>304465</t>
  </si>
  <si>
    <t>304468</t>
  </si>
  <si>
    <t>304480</t>
  </si>
  <si>
    <t>308565</t>
  </si>
  <si>
    <t>308566</t>
  </si>
  <si>
    <t>Kolokwium 3</t>
  </si>
  <si>
    <t>S11-04</t>
  </si>
  <si>
    <t>304402</t>
  </si>
  <si>
    <t>304376</t>
  </si>
  <si>
    <t>304379</t>
  </si>
  <si>
    <t>304459</t>
  </si>
  <si>
    <t>304424</t>
  </si>
  <si>
    <t>286345</t>
  </si>
  <si>
    <t>299030</t>
  </si>
  <si>
    <t>304460</t>
  </si>
  <si>
    <t>304447</t>
  </si>
  <si>
    <t>304377</t>
  </si>
  <si>
    <t>304416</t>
  </si>
  <si>
    <t>304389</t>
  </si>
  <si>
    <t>292035</t>
  </si>
  <si>
    <t>304367</t>
  </si>
  <si>
    <t>304470</t>
  </si>
  <si>
    <t>304420</t>
  </si>
  <si>
    <t>291396</t>
  </si>
  <si>
    <t>304426</t>
  </si>
  <si>
    <t>292952</t>
  </si>
  <si>
    <t>304442</t>
  </si>
  <si>
    <t>304435</t>
  </si>
  <si>
    <t>304412</t>
  </si>
  <si>
    <t>303168</t>
  </si>
  <si>
    <t>304387</t>
  </si>
  <si>
    <t>303155</t>
  </si>
  <si>
    <t>304427</t>
  </si>
  <si>
    <t>303184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</si>
</sst>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lbany;Arial;Luxi Sans;Helvetic"/>
      <family val="2"/>
      <charset val="238"/>
    </font>
    <font>
      <b/>
      <sz val="16"/>
      <name val="Cambria"/>
      <family val="1"/>
      <charset val="238"/>
    </font>
    <font>
      <b/>
      <sz val="15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</cellStyleXfs>
  <cellXfs count="60">
    <xf numFmtId="0" fontId="0" fillId="0" borderId="0" xfId="0"/>
    <xf numFmtId="0" fontId="3" fillId="0" borderId="0" xfId="2" applyFont="1" applyAlignment="1">
      <alignment horizontal="center"/>
    </xf>
    <xf numFmtId="0" fontId="1" fillId="0" borderId="0" xfId="0" applyFont="1"/>
    <xf numFmtId="0" fontId="4" fillId="4" borderId="1" xfId="2" applyFont="1" applyFill="1" applyBorder="1" applyAlignment="1">
      <alignment horizontal="center" vertical="center" textRotation="90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14" fontId="4" fillId="6" borderId="6" xfId="2" applyNumberFormat="1" applyFont="1" applyFill="1" applyBorder="1" applyAlignment="1">
      <alignment horizontal="center" vertical="center"/>
    </xf>
    <xf numFmtId="0" fontId="3" fillId="0" borderId="0" xfId="2" applyFont="1"/>
    <xf numFmtId="0" fontId="4" fillId="0" borderId="7" xfId="2" applyFont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14" fontId="5" fillId="4" borderId="10" xfId="2" applyNumberFormat="1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14" fontId="5" fillId="2" borderId="11" xfId="2" applyNumberFormat="1" applyFont="1" applyFill="1" applyBorder="1" applyAlignment="1">
      <alignment horizontal="center" vertical="center" wrapText="1"/>
    </xf>
    <xf numFmtId="14" fontId="5" fillId="5" borderId="10" xfId="2" applyNumberFormat="1" applyFont="1" applyFill="1" applyBorder="1" applyAlignment="1">
      <alignment horizontal="center" vertical="center" wrapText="1"/>
    </xf>
    <xf numFmtId="14" fontId="5" fillId="6" borderId="9" xfId="2" applyNumberFormat="1" applyFont="1" applyFill="1" applyBorder="1" applyAlignment="1">
      <alignment horizontal="center" vertical="center" wrapText="1"/>
    </xf>
    <xf numFmtId="0" fontId="5" fillId="6" borderId="10" xfId="2" applyFont="1" applyFill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/>
    </xf>
    <xf numFmtId="164" fontId="3" fillId="4" borderId="15" xfId="1" applyNumberFormat="1" applyFont="1" applyFill="1" applyBorder="1" applyAlignment="1">
      <alignment horizontal="center" vertical="center"/>
    </xf>
    <xf numFmtId="165" fontId="3" fillId="2" borderId="13" xfId="2" applyNumberFormat="1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5" borderId="15" xfId="2" applyFont="1" applyFill="1" applyBorder="1" applyAlignment="1">
      <alignment horizontal="center" vertical="center"/>
    </xf>
    <xf numFmtId="0" fontId="3" fillId="6" borderId="14" xfId="2" applyFont="1" applyFill="1" applyBorder="1" applyAlignment="1">
      <alignment horizontal="center" vertical="center"/>
    </xf>
    <xf numFmtId="14" fontId="3" fillId="6" borderId="15" xfId="3" applyNumberFormat="1" applyFont="1" applyFill="1" applyBorder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 textRotation="180"/>
    </xf>
    <xf numFmtId="0" fontId="1" fillId="0" borderId="0" xfId="0" applyFont="1" applyAlignment="1">
      <alignment horizontal="center" vertical="center" textRotation="180"/>
    </xf>
    <xf numFmtId="0" fontId="3" fillId="7" borderId="17" xfId="2" applyFont="1" applyFill="1" applyBorder="1" applyAlignment="1">
      <alignment horizontal="center" vertical="center"/>
    </xf>
    <xf numFmtId="0" fontId="3" fillId="7" borderId="18" xfId="2" applyFont="1" applyFill="1" applyBorder="1" applyAlignment="1">
      <alignment horizontal="center" vertical="center"/>
    </xf>
    <xf numFmtId="0" fontId="3" fillId="3" borderId="19" xfId="2" applyFont="1" applyFill="1" applyBorder="1" applyAlignment="1">
      <alignment horizontal="center" vertical="center"/>
    </xf>
    <xf numFmtId="9" fontId="3" fillId="0" borderId="0" xfId="2" applyNumberFormat="1" applyFont="1" applyAlignment="1">
      <alignment horizontal="left" vertical="center" indent="2"/>
    </xf>
    <xf numFmtId="0" fontId="3" fillId="8" borderId="20" xfId="2" applyFont="1" applyFill="1" applyBorder="1" applyAlignment="1">
      <alignment horizontal="center" vertical="center"/>
    </xf>
    <xf numFmtId="0" fontId="3" fillId="8" borderId="21" xfId="2" applyFont="1" applyFill="1" applyBorder="1" applyAlignment="1">
      <alignment horizontal="center" vertical="center"/>
    </xf>
    <xf numFmtId="0" fontId="3" fillId="3" borderId="22" xfId="2" applyFont="1" applyFill="1" applyBorder="1" applyAlignment="1">
      <alignment horizontal="center" vertical="center"/>
    </xf>
    <xf numFmtId="0" fontId="3" fillId="3" borderId="23" xfId="2" applyFont="1" applyFill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3" fillId="4" borderId="14" xfId="1" applyNumberFormat="1" applyFont="1" applyFill="1" applyBorder="1" applyAlignment="1">
      <alignment horizontal="center" vertical="center"/>
    </xf>
    <xf numFmtId="0" fontId="5" fillId="4" borderId="9" xfId="2" applyFont="1" applyFill="1" applyBorder="1" applyAlignment="1">
      <alignment horizontal="center" vertical="center" wrapText="1"/>
    </xf>
    <xf numFmtId="0" fontId="3" fillId="4" borderId="13" xfId="2" applyFont="1" applyFill="1" applyBorder="1" applyAlignment="1">
      <alignment horizontal="center" vertical="center"/>
    </xf>
    <xf numFmtId="0" fontId="4" fillId="5" borderId="3" xfId="2" applyFont="1" applyFill="1" applyBorder="1" applyAlignment="1">
      <alignment horizontal="center" vertical="center" wrapText="1"/>
    </xf>
    <xf numFmtId="0" fontId="3" fillId="5" borderId="16" xfId="2" applyFont="1" applyFill="1" applyBorder="1" applyAlignment="1">
      <alignment horizontal="center" vertical="center"/>
    </xf>
    <xf numFmtId="0" fontId="5" fillId="5" borderId="11" xfId="2" applyFont="1" applyFill="1" applyBorder="1" applyAlignment="1">
      <alignment horizontal="center" vertical="center" wrapText="1"/>
    </xf>
    <xf numFmtId="165" fontId="3" fillId="5" borderId="13" xfId="2" applyNumberFormat="1" applyFont="1" applyFill="1" applyBorder="1" applyAlignment="1">
      <alignment horizontal="center" vertical="center"/>
    </xf>
    <xf numFmtId="0" fontId="8" fillId="9" borderId="24" xfId="2" applyFont="1" applyFill="1" applyBorder="1" applyAlignment="1">
      <alignment horizontal="center" vertical="center" wrapText="1"/>
    </xf>
    <xf numFmtId="0" fontId="4" fillId="10" borderId="2" xfId="2" applyFont="1" applyFill="1" applyBorder="1" applyAlignment="1">
      <alignment horizontal="center" vertical="center" wrapText="1"/>
    </xf>
    <xf numFmtId="0" fontId="4" fillId="10" borderId="4" xfId="2" applyFont="1" applyFill="1" applyBorder="1" applyAlignment="1">
      <alignment horizontal="center" vertical="center" wrapText="1"/>
    </xf>
    <xf numFmtId="0" fontId="5" fillId="10" borderId="9" xfId="2" applyFont="1" applyFill="1" applyBorder="1" applyAlignment="1">
      <alignment horizontal="center" vertical="center" wrapText="1"/>
    </xf>
    <xf numFmtId="14" fontId="5" fillId="10" borderId="10" xfId="2" applyNumberFormat="1" applyFont="1" applyFill="1" applyBorder="1" applyAlignment="1">
      <alignment horizontal="center" vertical="center" wrapText="1"/>
    </xf>
    <xf numFmtId="0" fontId="3" fillId="10" borderId="14" xfId="1" applyNumberFormat="1" applyFont="1" applyFill="1" applyBorder="1" applyAlignment="1">
      <alignment horizontal="center" vertical="center"/>
    </xf>
    <xf numFmtId="164" fontId="3" fillId="10" borderId="15" xfId="1" applyNumberFormat="1" applyFont="1" applyFill="1" applyBorder="1" applyAlignment="1">
      <alignment horizontal="center" vertical="center"/>
    </xf>
    <xf numFmtId="0" fontId="4" fillId="11" borderId="2" xfId="2" applyFont="1" applyFill="1" applyBorder="1" applyAlignment="1">
      <alignment horizontal="center" vertical="center" wrapText="1"/>
    </xf>
    <xf numFmtId="0" fontId="4" fillId="11" borderId="4" xfId="2" applyFont="1" applyFill="1" applyBorder="1" applyAlignment="1">
      <alignment horizontal="center" vertical="center" wrapText="1"/>
    </xf>
    <xf numFmtId="0" fontId="5" fillId="11" borderId="9" xfId="2" applyFont="1" applyFill="1" applyBorder="1" applyAlignment="1">
      <alignment horizontal="center" vertical="center" wrapText="1"/>
    </xf>
    <xf numFmtId="14" fontId="5" fillId="11" borderId="10" xfId="2" applyNumberFormat="1" applyFont="1" applyFill="1" applyBorder="1" applyAlignment="1">
      <alignment horizontal="center" vertical="center" wrapText="1"/>
    </xf>
    <xf numFmtId="0" fontId="3" fillId="11" borderId="14" xfId="1" applyNumberFormat="1" applyFont="1" applyFill="1" applyBorder="1" applyAlignment="1">
      <alignment horizontal="center" vertical="center"/>
    </xf>
    <xf numFmtId="164" fontId="3" fillId="11" borderId="15" xfId="1" applyNumberFormat="1" applyFont="1" applyFill="1" applyBorder="1" applyAlignment="1">
      <alignment horizontal="center" vertical="center"/>
    </xf>
  </cellXfs>
  <cellStyles count="4">
    <cellStyle name="Normalny" xfId="0" builtinId="0"/>
    <cellStyle name="Normalny 2" xfId="3" xr:uid="{76EE93D7-6C67-4624-AE64-C5073C60FEE6}"/>
    <cellStyle name="Normalny 3" xfId="2" xr:uid="{133FE795-5AA5-4EF0-9B3E-F5A07EC9AA15}"/>
    <cellStyle name="Procentowy" xfId="1" builtinId="5"/>
  </cellStyles>
  <dxfs count="53"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9" tint="-0.24994659260841701"/>
      </font>
    </dxf>
    <dxf>
      <font>
        <b/>
        <i val="0"/>
        <strike val="0"/>
        <color rgb="FFFF0000"/>
      </font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b/>
        <i val="0"/>
        <strike val="0"/>
        <color theme="9" tint="-0.24994659260841701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66CCFF"/>
      <color rgb="FF33CCFF"/>
      <color rgb="FF6699FF"/>
      <color rgb="FF0099FF"/>
      <color rgb="FF3366FF"/>
      <color rgb="FFCCCCFF"/>
      <color rgb="FF99CCFF"/>
      <color rgb="FF00FF99"/>
      <color rgb="FF66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43B0-19EC-465A-B95C-B470E5640081}">
  <sheetPr>
    <tabColor rgb="FFCCCCFF"/>
    <pageSetUpPr fitToPage="1"/>
  </sheetPr>
  <dimension ref="A1:Q41"/>
  <sheetViews>
    <sheetView zoomScale="115" zoomScaleNormal="115" workbookViewId="0">
      <pane xSplit="2" ySplit="2" topLeftCell="C3" activePane="bottomRight" state="frozen"/>
      <selection activeCell="V3" sqref="V3"/>
      <selection pane="topRight" activeCell="V3" sqref="V3"/>
      <selection pane="bottomLeft" activeCell="V3" sqref="V3"/>
      <selection pane="bottomRight" activeCell="F13" sqref="F13"/>
    </sheetView>
  </sheetViews>
  <sheetFormatPr defaultColWidth="11.5703125" defaultRowHeight="15"/>
  <cols>
    <col min="1" max="1" width="3.7109375" style="1" customWidth="1"/>
    <col min="2" max="2" width="10.7109375" style="11" customWidth="1"/>
    <col min="3" max="3" width="5.7109375" style="11" customWidth="1"/>
    <col min="4" max="14" width="12.7109375" style="11" customWidth="1"/>
    <col min="15" max="15" width="3.7109375" style="2" customWidth="1"/>
    <col min="16" max="16" width="12.7109375" style="11" customWidth="1"/>
    <col min="17" max="17" width="12.7109375" style="1" customWidth="1"/>
    <col min="18" max="16384" width="11.5703125" style="11"/>
  </cols>
  <sheetData>
    <row r="1" spans="1:17" ht="65.099999999999994" customHeight="1" thickBot="1">
      <c r="B1" s="47" t="s">
        <v>20</v>
      </c>
      <c r="C1" s="3" t="s">
        <v>0</v>
      </c>
      <c r="D1" s="4" t="s">
        <v>1</v>
      </c>
      <c r="E1" s="5" t="s">
        <v>1</v>
      </c>
      <c r="F1" s="48" t="s">
        <v>2</v>
      </c>
      <c r="G1" s="49" t="s">
        <v>2</v>
      </c>
      <c r="H1" s="54" t="s">
        <v>49</v>
      </c>
      <c r="I1" s="55" t="s">
        <v>49</v>
      </c>
      <c r="J1" s="6" t="s">
        <v>3</v>
      </c>
      <c r="K1" s="7" t="s">
        <v>3</v>
      </c>
      <c r="L1" s="43" t="s">
        <v>4</v>
      </c>
      <c r="M1" s="43" t="s">
        <v>4</v>
      </c>
      <c r="N1" s="8" t="s">
        <v>4</v>
      </c>
      <c r="P1" s="9" t="s">
        <v>5</v>
      </c>
      <c r="Q1" s="10" t="s">
        <v>5</v>
      </c>
    </row>
    <row r="2" spans="1:17" ht="30" customHeight="1" thickBot="1">
      <c r="A2" s="12" t="s">
        <v>6</v>
      </c>
      <c r="B2" s="12" t="s">
        <v>7</v>
      </c>
      <c r="C2" s="13"/>
      <c r="D2" s="41">
        <v>6</v>
      </c>
      <c r="E2" s="14">
        <v>45981</v>
      </c>
      <c r="F2" s="50">
        <v>100</v>
      </c>
      <c r="G2" s="51" t="s">
        <v>22</v>
      </c>
      <c r="H2" s="56">
        <v>100</v>
      </c>
      <c r="I2" s="57" t="s">
        <v>22</v>
      </c>
      <c r="J2" s="15" t="s">
        <v>8</v>
      </c>
      <c r="K2" s="16" t="str">
        <f>I2</f>
        <v>2026-01-00</v>
      </c>
      <c r="L2" s="45">
        <v>100</v>
      </c>
      <c r="M2" s="45" t="s">
        <v>8</v>
      </c>
      <c r="N2" s="17" t="s">
        <v>21</v>
      </c>
      <c r="P2" s="18" t="s">
        <v>9</v>
      </c>
      <c r="Q2" s="19" t="s">
        <v>10</v>
      </c>
    </row>
    <row r="3" spans="1:17" ht="19.899999999999999" customHeight="1">
      <c r="A3" s="20">
        <v>1</v>
      </c>
      <c r="B3" s="20" t="s">
        <v>26</v>
      </c>
      <c r="C3" s="42"/>
      <c r="D3" s="40">
        <v>4</v>
      </c>
      <c r="E3" s="21">
        <f>IF(ISBLANK(D3),"",D3/D$2)</f>
        <v>0.66666666666666663</v>
      </c>
      <c r="F3" s="52"/>
      <c r="G3" s="53" t="str">
        <f>IF(ISBLANK(F3),"",F3/F$2)</f>
        <v/>
      </c>
      <c r="H3" s="58"/>
      <c r="I3" s="59" t="str">
        <f>IF(ISBLANK(H3),"",H3/H$2)</f>
        <v/>
      </c>
      <c r="J3" s="22" t="str">
        <f>IFERROR((E3+G3+I3)*100/3+C3,"")</f>
        <v/>
      </c>
      <c r="K3" s="23" t="str">
        <f>IF(J3="","",IF(ROUND(J3,0)&gt;=91,"5.0",IF(ROUND(J3,0)&gt;=81,"4.5",IF(ROUND(J3,0)&gt;=71,"4.0",IF(ROUND(J3,0)&gt;=61,"3.5",IF(ROUND(J3,0)&gt;=51,"3.0","2.0"))))))</f>
        <v/>
      </c>
      <c r="L3" s="44"/>
      <c r="M3" s="46" t="str">
        <f t="shared" ref="M3" si="0">IF(ISBLANK(L3),"",L3/L$2*100+C3)</f>
        <v/>
      </c>
      <c r="N3" s="24" t="str">
        <f t="shared" ref="N3:N32" si="1">IF(M3="","",IF(ROUND(M3,0)&gt;=91,"3.5",IF(ROUND(M3,0)&gt;=51,"3.0","2.0")))</f>
        <v/>
      </c>
      <c r="P3" s="25" t="str">
        <f t="shared" ref="P3" si="2">IF(AND(K3="",N3=""),"",IF(N3="",K3,N3))</f>
        <v/>
      </c>
      <c r="Q3" s="26" t="str">
        <f>IF(AND(K3="",N3=""),"",IF(N3="",$K$2,$N$2))</f>
        <v/>
      </c>
    </row>
    <row r="4" spans="1:17" ht="19.899999999999999" customHeight="1">
      <c r="A4" s="20">
        <v>2</v>
      </c>
      <c r="B4" s="20" t="s">
        <v>24</v>
      </c>
      <c r="C4" s="42"/>
      <c r="D4" s="40"/>
      <c r="E4" s="21" t="str">
        <f t="shared" ref="E4:E32" si="3">IF(ISBLANK(D4),"",D4/D$2)</f>
        <v/>
      </c>
      <c r="F4" s="52"/>
      <c r="G4" s="53" t="str">
        <f t="shared" ref="G4:G32" si="4">IF(ISBLANK(F4),"",F4/F$2)</f>
        <v/>
      </c>
      <c r="H4" s="58"/>
      <c r="I4" s="59" t="str">
        <f t="shared" ref="I4:I32" si="5">IF(ISBLANK(H4),"",H4/H$2)</f>
        <v/>
      </c>
      <c r="J4" s="22" t="str">
        <f t="shared" ref="J4:J32" si="6">IFERROR((E4+G4+I4)*100/3+C4,"")</f>
        <v/>
      </c>
      <c r="K4" s="23" t="str">
        <f t="shared" ref="K4:K32" si="7">IF(J4="","",IF(ROUND(J4,0)&gt;=91,"5.0",IF(ROUND(J4,0)&gt;=81,"4.5",IF(ROUND(J4,0)&gt;=71,"4.0",IF(ROUND(J4,0)&gt;=61,"3.5",IF(ROUND(J4,0)&gt;=51,"3.0","2.0"))))))</f>
        <v/>
      </c>
      <c r="L4" s="44"/>
      <c r="M4" s="46" t="str">
        <f t="shared" ref="M4:M32" si="8">IF(ISBLANK(L4),"",L4/L$2*100+C4)</f>
        <v/>
      </c>
      <c r="N4" s="24" t="str">
        <f t="shared" si="1"/>
        <v/>
      </c>
      <c r="P4" s="25" t="str">
        <f t="shared" ref="P4:P32" si="9">IF(AND(K4="",N4=""),"",IF(N4="",K4,N4))</f>
        <v/>
      </c>
      <c r="Q4" s="26" t="str">
        <f t="shared" ref="Q4:Q32" si="10">IF(AND(K4="",N4=""),"",IF(N4="",$K$2,$N$2))</f>
        <v/>
      </c>
    </row>
    <row r="5" spans="1:17" ht="19.899999999999999" customHeight="1">
      <c r="A5" s="20">
        <v>3</v>
      </c>
      <c r="B5" s="20" t="s">
        <v>35</v>
      </c>
      <c r="C5" s="42"/>
      <c r="D5" s="40">
        <v>4</v>
      </c>
      <c r="E5" s="21">
        <f t="shared" si="3"/>
        <v>0.66666666666666663</v>
      </c>
      <c r="F5" s="52"/>
      <c r="G5" s="53" t="str">
        <f t="shared" si="4"/>
        <v/>
      </c>
      <c r="H5" s="58"/>
      <c r="I5" s="59" t="str">
        <f t="shared" si="5"/>
        <v/>
      </c>
      <c r="J5" s="22" t="str">
        <f t="shared" si="6"/>
        <v/>
      </c>
      <c r="K5" s="23" t="str">
        <f t="shared" si="7"/>
        <v/>
      </c>
      <c r="L5" s="44"/>
      <c r="M5" s="46" t="str">
        <f t="shared" si="8"/>
        <v/>
      </c>
      <c r="N5" s="24" t="str">
        <f t="shared" si="1"/>
        <v/>
      </c>
      <c r="P5" s="25" t="str">
        <f t="shared" si="9"/>
        <v/>
      </c>
      <c r="Q5" s="26" t="str">
        <f t="shared" si="10"/>
        <v/>
      </c>
    </row>
    <row r="6" spans="1:17" ht="19.899999999999999" customHeight="1">
      <c r="A6" s="20">
        <v>4</v>
      </c>
      <c r="B6" s="20" t="s">
        <v>30</v>
      </c>
      <c r="C6" s="42"/>
      <c r="D6" s="40">
        <v>6</v>
      </c>
      <c r="E6" s="21">
        <f t="shared" si="3"/>
        <v>1</v>
      </c>
      <c r="F6" s="52"/>
      <c r="G6" s="53" t="str">
        <f t="shared" si="4"/>
        <v/>
      </c>
      <c r="H6" s="58"/>
      <c r="I6" s="59" t="str">
        <f t="shared" si="5"/>
        <v/>
      </c>
      <c r="J6" s="22" t="str">
        <f t="shared" si="6"/>
        <v/>
      </c>
      <c r="K6" s="23" t="str">
        <f t="shared" si="7"/>
        <v/>
      </c>
      <c r="L6" s="44"/>
      <c r="M6" s="46" t="str">
        <f t="shared" si="8"/>
        <v/>
      </c>
      <c r="N6" s="24" t="str">
        <f t="shared" si="1"/>
        <v/>
      </c>
      <c r="P6" s="25" t="str">
        <f t="shared" si="9"/>
        <v/>
      </c>
      <c r="Q6" s="26" t="str">
        <f t="shared" si="10"/>
        <v/>
      </c>
    </row>
    <row r="7" spans="1:17" ht="19.899999999999999" customHeight="1">
      <c r="A7" s="20">
        <v>5</v>
      </c>
      <c r="B7" s="20" t="s">
        <v>45</v>
      </c>
      <c r="C7" s="42"/>
      <c r="D7" s="40"/>
      <c r="E7" s="21" t="str">
        <f t="shared" si="3"/>
        <v/>
      </c>
      <c r="F7" s="52"/>
      <c r="G7" s="53" t="str">
        <f t="shared" si="4"/>
        <v/>
      </c>
      <c r="H7" s="58"/>
      <c r="I7" s="59" t="str">
        <f t="shared" si="5"/>
        <v/>
      </c>
      <c r="J7" s="22" t="str">
        <f t="shared" si="6"/>
        <v/>
      </c>
      <c r="K7" s="23" t="str">
        <f t="shared" si="7"/>
        <v/>
      </c>
      <c r="L7" s="44"/>
      <c r="M7" s="46" t="str">
        <f t="shared" si="8"/>
        <v/>
      </c>
      <c r="N7" s="24" t="str">
        <f t="shared" si="1"/>
        <v/>
      </c>
      <c r="P7" s="25" t="str">
        <f t="shared" si="9"/>
        <v/>
      </c>
      <c r="Q7" s="26" t="str">
        <f t="shared" si="10"/>
        <v/>
      </c>
    </row>
    <row r="8" spans="1:17" ht="19.899999999999999" customHeight="1">
      <c r="A8" s="20">
        <v>6</v>
      </c>
      <c r="B8" s="20" t="s">
        <v>41</v>
      </c>
      <c r="C8" s="42"/>
      <c r="D8" s="40">
        <v>4</v>
      </c>
      <c r="E8" s="21">
        <f t="shared" si="3"/>
        <v>0.66666666666666663</v>
      </c>
      <c r="F8" s="52"/>
      <c r="G8" s="53" t="str">
        <f t="shared" si="4"/>
        <v/>
      </c>
      <c r="H8" s="58"/>
      <c r="I8" s="59" t="str">
        <f t="shared" si="5"/>
        <v/>
      </c>
      <c r="J8" s="22" t="str">
        <f t="shared" si="6"/>
        <v/>
      </c>
      <c r="K8" s="23" t="str">
        <f t="shared" si="7"/>
        <v/>
      </c>
      <c r="L8" s="44"/>
      <c r="M8" s="46" t="str">
        <f t="shared" si="8"/>
        <v/>
      </c>
      <c r="N8" s="24" t="str">
        <f t="shared" si="1"/>
        <v/>
      </c>
      <c r="P8" s="25" t="str">
        <f t="shared" si="9"/>
        <v/>
      </c>
      <c r="Q8" s="26" t="str">
        <f t="shared" si="10"/>
        <v/>
      </c>
    </row>
    <row r="9" spans="1:17" ht="19.899999999999999" customHeight="1">
      <c r="A9" s="20">
        <v>7</v>
      </c>
      <c r="B9" s="20" t="s">
        <v>47</v>
      </c>
      <c r="C9" s="42"/>
      <c r="D9" s="40"/>
      <c r="E9" s="21" t="str">
        <f t="shared" si="3"/>
        <v/>
      </c>
      <c r="F9" s="52"/>
      <c r="G9" s="53" t="str">
        <f t="shared" si="4"/>
        <v/>
      </c>
      <c r="H9" s="58"/>
      <c r="I9" s="59" t="str">
        <f t="shared" si="5"/>
        <v/>
      </c>
      <c r="J9" s="22" t="str">
        <f t="shared" si="6"/>
        <v/>
      </c>
      <c r="K9" s="23" t="str">
        <f t="shared" si="7"/>
        <v/>
      </c>
      <c r="L9" s="44"/>
      <c r="M9" s="46" t="str">
        <f t="shared" si="8"/>
        <v/>
      </c>
      <c r="N9" s="24" t="str">
        <f t="shared" si="1"/>
        <v/>
      </c>
      <c r="P9" s="25" t="str">
        <f t="shared" si="9"/>
        <v/>
      </c>
      <c r="Q9" s="26" t="str">
        <f t="shared" si="10"/>
        <v/>
      </c>
    </row>
    <row r="10" spans="1:17" ht="19.899999999999999" customHeight="1">
      <c r="A10" s="20">
        <v>8</v>
      </c>
      <c r="B10" s="20" t="s">
        <v>28</v>
      </c>
      <c r="C10" s="42"/>
      <c r="D10" s="40">
        <v>4</v>
      </c>
      <c r="E10" s="21">
        <f t="shared" si="3"/>
        <v>0.66666666666666663</v>
      </c>
      <c r="F10" s="52"/>
      <c r="G10" s="53" t="str">
        <f t="shared" si="4"/>
        <v/>
      </c>
      <c r="H10" s="58"/>
      <c r="I10" s="59" t="str">
        <f t="shared" si="5"/>
        <v/>
      </c>
      <c r="J10" s="22" t="str">
        <f t="shared" si="6"/>
        <v/>
      </c>
      <c r="K10" s="23" t="str">
        <f t="shared" si="7"/>
        <v/>
      </c>
      <c r="L10" s="44"/>
      <c r="M10" s="46" t="str">
        <f t="shared" si="8"/>
        <v/>
      </c>
      <c r="N10" s="24" t="str">
        <f t="shared" si="1"/>
        <v/>
      </c>
      <c r="P10" s="25" t="str">
        <f t="shared" si="9"/>
        <v/>
      </c>
      <c r="Q10" s="26" t="str">
        <f t="shared" si="10"/>
        <v/>
      </c>
    </row>
    <row r="11" spans="1:17" ht="19.899999999999999" customHeight="1">
      <c r="A11" s="20">
        <v>9</v>
      </c>
      <c r="B11" s="20" t="s">
        <v>46</v>
      </c>
      <c r="C11" s="42"/>
      <c r="D11" s="40"/>
      <c r="E11" s="21" t="str">
        <f t="shared" si="3"/>
        <v/>
      </c>
      <c r="F11" s="52"/>
      <c r="G11" s="53" t="str">
        <f t="shared" si="4"/>
        <v/>
      </c>
      <c r="H11" s="58"/>
      <c r="I11" s="59" t="str">
        <f t="shared" si="5"/>
        <v/>
      </c>
      <c r="J11" s="22" t="str">
        <f t="shared" si="6"/>
        <v/>
      </c>
      <c r="K11" s="23" t="str">
        <f t="shared" si="7"/>
        <v/>
      </c>
      <c r="L11" s="44"/>
      <c r="M11" s="46" t="str">
        <f t="shared" si="8"/>
        <v/>
      </c>
      <c r="N11" s="24" t="str">
        <f t="shared" si="1"/>
        <v/>
      </c>
      <c r="P11" s="25" t="str">
        <f t="shared" si="9"/>
        <v/>
      </c>
      <c r="Q11" s="26" t="str">
        <f t="shared" si="10"/>
        <v/>
      </c>
    </row>
    <row r="12" spans="1:17" ht="19.899999999999999" customHeight="1">
      <c r="A12" s="20">
        <v>10</v>
      </c>
      <c r="B12" s="20" t="s">
        <v>23</v>
      </c>
      <c r="C12" s="42"/>
      <c r="D12" s="40">
        <v>3</v>
      </c>
      <c r="E12" s="21">
        <f t="shared" si="3"/>
        <v>0.5</v>
      </c>
      <c r="F12" s="52"/>
      <c r="G12" s="53" t="str">
        <f t="shared" si="4"/>
        <v/>
      </c>
      <c r="H12" s="58"/>
      <c r="I12" s="59" t="str">
        <f t="shared" si="5"/>
        <v/>
      </c>
      <c r="J12" s="22" t="str">
        <f t="shared" si="6"/>
        <v/>
      </c>
      <c r="K12" s="23" t="str">
        <f t="shared" si="7"/>
        <v/>
      </c>
      <c r="L12" s="44"/>
      <c r="M12" s="46" t="str">
        <f t="shared" si="8"/>
        <v/>
      </c>
      <c r="N12" s="24" t="str">
        <f t="shared" si="1"/>
        <v/>
      </c>
      <c r="P12" s="25" t="str">
        <f t="shared" si="9"/>
        <v/>
      </c>
      <c r="Q12" s="26" t="str">
        <f t="shared" si="10"/>
        <v/>
      </c>
    </row>
    <row r="13" spans="1:17" ht="19.899999999999999" customHeight="1">
      <c r="A13" s="20">
        <v>11</v>
      </c>
      <c r="B13" s="20" t="s">
        <v>40</v>
      </c>
      <c r="C13" s="42"/>
      <c r="D13" s="40">
        <v>1</v>
      </c>
      <c r="E13" s="21">
        <f t="shared" si="3"/>
        <v>0.16666666666666666</v>
      </c>
      <c r="F13" s="52"/>
      <c r="G13" s="53" t="str">
        <f t="shared" si="4"/>
        <v/>
      </c>
      <c r="H13" s="58"/>
      <c r="I13" s="59" t="str">
        <f t="shared" si="5"/>
        <v/>
      </c>
      <c r="J13" s="22" t="str">
        <f t="shared" si="6"/>
        <v/>
      </c>
      <c r="K13" s="23" t="str">
        <f t="shared" si="7"/>
        <v/>
      </c>
      <c r="L13" s="44"/>
      <c r="M13" s="46" t="str">
        <f t="shared" si="8"/>
        <v/>
      </c>
      <c r="N13" s="24" t="str">
        <f t="shared" si="1"/>
        <v/>
      </c>
      <c r="P13" s="25" t="str">
        <f t="shared" si="9"/>
        <v/>
      </c>
      <c r="Q13" s="26" t="str">
        <f t="shared" si="10"/>
        <v/>
      </c>
    </row>
    <row r="14" spans="1:17" ht="19.899999999999999" customHeight="1">
      <c r="A14" s="20">
        <v>12</v>
      </c>
      <c r="B14" s="20" t="s">
        <v>27</v>
      </c>
      <c r="C14" s="42"/>
      <c r="D14" s="40">
        <v>4</v>
      </c>
      <c r="E14" s="21">
        <f t="shared" si="3"/>
        <v>0.66666666666666663</v>
      </c>
      <c r="F14" s="52"/>
      <c r="G14" s="53" t="str">
        <f t="shared" si="4"/>
        <v/>
      </c>
      <c r="H14" s="58"/>
      <c r="I14" s="59" t="str">
        <f t="shared" si="5"/>
        <v/>
      </c>
      <c r="J14" s="22" t="str">
        <f t="shared" si="6"/>
        <v/>
      </c>
      <c r="K14" s="23" t="str">
        <f t="shared" si="7"/>
        <v/>
      </c>
      <c r="L14" s="44"/>
      <c r="M14" s="46" t="str">
        <f t="shared" si="8"/>
        <v/>
      </c>
      <c r="N14" s="24" t="str">
        <f t="shared" si="1"/>
        <v/>
      </c>
      <c r="P14" s="25" t="str">
        <f t="shared" si="9"/>
        <v/>
      </c>
      <c r="Q14" s="26" t="str">
        <f t="shared" si="10"/>
        <v/>
      </c>
    </row>
    <row r="15" spans="1:17" ht="19.899999999999999" customHeight="1">
      <c r="A15" s="20">
        <v>13</v>
      </c>
      <c r="B15" s="20" t="s">
        <v>25</v>
      </c>
      <c r="C15" s="42"/>
      <c r="D15" s="40">
        <v>2</v>
      </c>
      <c r="E15" s="21">
        <f t="shared" si="3"/>
        <v>0.33333333333333331</v>
      </c>
      <c r="F15" s="52"/>
      <c r="G15" s="53" t="str">
        <f t="shared" si="4"/>
        <v/>
      </c>
      <c r="H15" s="58"/>
      <c r="I15" s="59" t="str">
        <f t="shared" si="5"/>
        <v/>
      </c>
      <c r="J15" s="22" t="str">
        <f t="shared" si="6"/>
        <v/>
      </c>
      <c r="K15" s="23" t="str">
        <f t="shared" si="7"/>
        <v/>
      </c>
      <c r="L15" s="44"/>
      <c r="M15" s="46" t="str">
        <f t="shared" si="8"/>
        <v/>
      </c>
      <c r="N15" s="24" t="str">
        <f t="shared" si="1"/>
        <v/>
      </c>
      <c r="P15" s="25" t="str">
        <f t="shared" si="9"/>
        <v/>
      </c>
      <c r="Q15" s="26" t="str">
        <f t="shared" si="10"/>
        <v/>
      </c>
    </row>
    <row r="16" spans="1:17" ht="19.899999999999999" customHeight="1">
      <c r="A16" s="20">
        <v>14</v>
      </c>
      <c r="B16" s="20" t="s">
        <v>38</v>
      </c>
      <c r="C16" s="42"/>
      <c r="D16" s="40">
        <v>1</v>
      </c>
      <c r="E16" s="21">
        <f t="shared" si="3"/>
        <v>0.16666666666666666</v>
      </c>
      <c r="F16" s="52"/>
      <c r="G16" s="53" t="str">
        <f t="shared" si="4"/>
        <v/>
      </c>
      <c r="H16" s="58"/>
      <c r="I16" s="59" t="str">
        <f t="shared" si="5"/>
        <v/>
      </c>
      <c r="J16" s="22" t="str">
        <f t="shared" si="6"/>
        <v/>
      </c>
      <c r="K16" s="23" t="str">
        <f t="shared" si="7"/>
        <v/>
      </c>
      <c r="L16" s="44"/>
      <c r="M16" s="46" t="str">
        <f t="shared" si="8"/>
        <v/>
      </c>
      <c r="N16" s="24" t="str">
        <f t="shared" si="1"/>
        <v/>
      </c>
      <c r="P16" s="25" t="str">
        <f t="shared" si="9"/>
        <v/>
      </c>
      <c r="Q16" s="26" t="str">
        <f t="shared" si="10"/>
        <v/>
      </c>
    </row>
    <row r="17" spans="1:17" ht="19.899999999999999" customHeight="1">
      <c r="A17" s="20">
        <v>15</v>
      </c>
      <c r="B17" s="20" t="s">
        <v>43</v>
      </c>
      <c r="C17" s="42"/>
      <c r="D17" s="40">
        <v>6</v>
      </c>
      <c r="E17" s="21">
        <f>IF(ISBLANK(D17),"",D17/D$2)</f>
        <v>1</v>
      </c>
      <c r="F17" s="52"/>
      <c r="G17" s="53" t="str">
        <f t="shared" si="4"/>
        <v/>
      </c>
      <c r="H17" s="58"/>
      <c r="I17" s="59" t="str">
        <f t="shared" si="5"/>
        <v/>
      </c>
      <c r="J17" s="22" t="str">
        <f t="shared" si="6"/>
        <v/>
      </c>
      <c r="K17" s="23" t="str">
        <f t="shared" si="7"/>
        <v/>
      </c>
      <c r="L17" s="44"/>
      <c r="M17" s="46" t="str">
        <f t="shared" si="8"/>
        <v/>
      </c>
      <c r="N17" s="24" t="str">
        <f t="shared" si="1"/>
        <v/>
      </c>
      <c r="P17" s="25" t="str">
        <f t="shared" si="9"/>
        <v/>
      </c>
      <c r="Q17" s="26" t="str">
        <f t="shared" si="10"/>
        <v/>
      </c>
    </row>
    <row r="18" spans="1:17" ht="19.899999999999999" customHeight="1">
      <c r="A18" s="20">
        <v>16</v>
      </c>
      <c r="B18" s="20" t="s">
        <v>36</v>
      </c>
      <c r="C18" s="42"/>
      <c r="D18" s="40">
        <v>1</v>
      </c>
      <c r="E18" s="21">
        <f t="shared" si="3"/>
        <v>0.16666666666666666</v>
      </c>
      <c r="F18" s="52"/>
      <c r="G18" s="53" t="str">
        <f t="shared" si="4"/>
        <v/>
      </c>
      <c r="H18" s="58"/>
      <c r="I18" s="59" t="str">
        <f t="shared" si="5"/>
        <v/>
      </c>
      <c r="J18" s="22" t="str">
        <f t="shared" si="6"/>
        <v/>
      </c>
      <c r="K18" s="23" t="str">
        <f t="shared" si="7"/>
        <v/>
      </c>
      <c r="L18" s="44"/>
      <c r="M18" s="46" t="str">
        <f t="shared" si="8"/>
        <v/>
      </c>
      <c r="N18" s="24" t="str">
        <f t="shared" si="1"/>
        <v/>
      </c>
      <c r="P18" s="25" t="str">
        <f t="shared" si="9"/>
        <v/>
      </c>
      <c r="Q18" s="26" t="str">
        <f t="shared" si="10"/>
        <v/>
      </c>
    </row>
    <row r="19" spans="1:17" ht="19.899999999999999" customHeight="1">
      <c r="A19" s="20">
        <v>17</v>
      </c>
      <c r="B19" s="20" t="s">
        <v>33</v>
      </c>
      <c r="C19" s="42"/>
      <c r="D19" s="40">
        <v>4</v>
      </c>
      <c r="E19" s="21">
        <f t="shared" si="3"/>
        <v>0.66666666666666663</v>
      </c>
      <c r="F19" s="52"/>
      <c r="G19" s="53" t="str">
        <f t="shared" si="4"/>
        <v/>
      </c>
      <c r="H19" s="58"/>
      <c r="I19" s="59" t="str">
        <f t="shared" si="5"/>
        <v/>
      </c>
      <c r="J19" s="22" t="str">
        <f t="shared" si="6"/>
        <v/>
      </c>
      <c r="K19" s="23" t="str">
        <f t="shared" si="7"/>
        <v/>
      </c>
      <c r="L19" s="44"/>
      <c r="M19" s="46" t="str">
        <f t="shared" si="8"/>
        <v/>
      </c>
      <c r="N19" s="24" t="str">
        <f t="shared" si="1"/>
        <v/>
      </c>
      <c r="P19" s="25" t="str">
        <f t="shared" si="9"/>
        <v/>
      </c>
      <c r="Q19" s="26" t="str">
        <f t="shared" si="10"/>
        <v/>
      </c>
    </row>
    <row r="20" spans="1:17" ht="19.899999999999999" customHeight="1">
      <c r="A20" s="20">
        <v>18</v>
      </c>
      <c r="B20" s="20" t="s">
        <v>37</v>
      </c>
      <c r="C20" s="42"/>
      <c r="D20" s="40"/>
      <c r="E20" s="21" t="str">
        <f t="shared" si="3"/>
        <v/>
      </c>
      <c r="F20" s="52"/>
      <c r="G20" s="53" t="str">
        <f t="shared" si="4"/>
        <v/>
      </c>
      <c r="H20" s="58"/>
      <c r="I20" s="59" t="str">
        <f t="shared" si="5"/>
        <v/>
      </c>
      <c r="J20" s="22" t="str">
        <f t="shared" si="6"/>
        <v/>
      </c>
      <c r="K20" s="23" t="str">
        <f t="shared" si="7"/>
        <v/>
      </c>
      <c r="L20" s="44"/>
      <c r="M20" s="46" t="str">
        <f t="shared" si="8"/>
        <v/>
      </c>
      <c r="N20" s="24" t="str">
        <f t="shared" si="1"/>
        <v/>
      </c>
      <c r="P20" s="25" t="str">
        <f t="shared" si="9"/>
        <v/>
      </c>
      <c r="Q20" s="26" t="str">
        <f t="shared" si="10"/>
        <v/>
      </c>
    </row>
    <row r="21" spans="1:17" ht="19.899999999999999" customHeight="1">
      <c r="A21" s="20">
        <v>19</v>
      </c>
      <c r="B21" s="20" t="s">
        <v>44</v>
      </c>
      <c r="C21" s="42"/>
      <c r="D21" s="40">
        <v>3</v>
      </c>
      <c r="E21" s="21">
        <f t="shared" si="3"/>
        <v>0.5</v>
      </c>
      <c r="F21" s="52"/>
      <c r="G21" s="53" t="str">
        <f t="shared" si="4"/>
        <v/>
      </c>
      <c r="H21" s="58"/>
      <c r="I21" s="59" t="str">
        <f t="shared" si="5"/>
        <v/>
      </c>
      <c r="J21" s="22" t="str">
        <f t="shared" si="6"/>
        <v/>
      </c>
      <c r="K21" s="23" t="str">
        <f t="shared" si="7"/>
        <v/>
      </c>
      <c r="L21" s="44"/>
      <c r="M21" s="46" t="str">
        <f t="shared" si="8"/>
        <v/>
      </c>
      <c r="N21" s="24" t="str">
        <f t="shared" si="1"/>
        <v/>
      </c>
      <c r="P21" s="25" t="str">
        <f t="shared" si="9"/>
        <v/>
      </c>
      <c r="Q21" s="26" t="str">
        <f t="shared" si="10"/>
        <v/>
      </c>
    </row>
    <row r="22" spans="1:17" ht="19.899999999999999" customHeight="1">
      <c r="A22" s="20">
        <v>20</v>
      </c>
      <c r="B22" s="20" t="s">
        <v>34</v>
      </c>
      <c r="C22" s="42"/>
      <c r="D22" s="40"/>
      <c r="E22" s="21" t="str">
        <f t="shared" si="3"/>
        <v/>
      </c>
      <c r="F22" s="52"/>
      <c r="G22" s="53" t="str">
        <f t="shared" si="4"/>
        <v/>
      </c>
      <c r="H22" s="58"/>
      <c r="I22" s="59" t="str">
        <f t="shared" si="5"/>
        <v/>
      </c>
      <c r="J22" s="22" t="str">
        <f t="shared" si="6"/>
        <v/>
      </c>
      <c r="K22" s="23" t="str">
        <f t="shared" si="7"/>
        <v/>
      </c>
      <c r="L22" s="44"/>
      <c r="M22" s="46" t="str">
        <f t="shared" si="8"/>
        <v/>
      </c>
      <c r="N22" s="24" t="str">
        <f t="shared" si="1"/>
        <v/>
      </c>
      <c r="P22" s="25" t="str">
        <f t="shared" si="9"/>
        <v/>
      </c>
      <c r="Q22" s="26" t="str">
        <f t="shared" si="10"/>
        <v/>
      </c>
    </row>
    <row r="23" spans="1:17" ht="19.899999999999999" customHeight="1">
      <c r="A23" s="20">
        <v>21</v>
      </c>
      <c r="B23" s="20" t="s">
        <v>32</v>
      </c>
      <c r="C23" s="42"/>
      <c r="D23" s="40">
        <v>2</v>
      </c>
      <c r="E23" s="21">
        <f t="shared" si="3"/>
        <v>0.33333333333333331</v>
      </c>
      <c r="F23" s="52"/>
      <c r="G23" s="53" t="str">
        <f t="shared" si="4"/>
        <v/>
      </c>
      <c r="H23" s="58"/>
      <c r="I23" s="59" t="str">
        <f t="shared" si="5"/>
        <v/>
      </c>
      <c r="J23" s="22" t="str">
        <f t="shared" si="6"/>
        <v/>
      </c>
      <c r="K23" s="23" t="str">
        <f t="shared" si="7"/>
        <v/>
      </c>
      <c r="L23" s="44"/>
      <c r="M23" s="46" t="str">
        <f t="shared" si="8"/>
        <v/>
      </c>
      <c r="N23" s="24" t="str">
        <f t="shared" si="1"/>
        <v/>
      </c>
      <c r="P23" s="25" t="str">
        <f t="shared" si="9"/>
        <v/>
      </c>
      <c r="Q23" s="26" t="str">
        <f t="shared" si="10"/>
        <v/>
      </c>
    </row>
    <row r="24" spans="1:17" ht="19.899999999999999" customHeight="1">
      <c r="A24" s="20">
        <v>22</v>
      </c>
      <c r="B24" s="20" t="s">
        <v>48</v>
      </c>
      <c r="C24" s="42"/>
      <c r="D24" s="40">
        <v>2</v>
      </c>
      <c r="E24" s="21">
        <f t="shared" si="3"/>
        <v>0.33333333333333331</v>
      </c>
      <c r="F24" s="52"/>
      <c r="G24" s="53" t="str">
        <f t="shared" si="4"/>
        <v/>
      </c>
      <c r="H24" s="58"/>
      <c r="I24" s="59" t="str">
        <f t="shared" si="5"/>
        <v/>
      </c>
      <c r="J24" s="22" t="str">
        <f t="shared" si="6"/>
        <v/>
      </c>
      <c r="K24" s="23" t="str">
        <f t="shared" si="7"/>
        <v/>
      </c>
      <c r="L24" s="44"/>
      <c r="M24" s="46" t="str">
        <f t="shared" si="8"/>
        <v/>
      </c>
      <c r="N24" s="24" t="str">
        <f t="shared" si="1"/>
        <v/>
      </c>
      <c r="P24" s="25" t="str">
        <f t="shared" si="9"/>
        <v/>
      </c>
      <c r="Q24" s="26" t="str">
        <f t="shared" si="10"/>
        <v/>
      </c>
    </row>
    <row r="25" spans="1:17" ht="19.899999999999999" customHeight="1">
      <c r="A25" s="20">
        <v>23</v>
      </c>
      <c r="B25" s="20" t="s">
        <v>39</v>
      </c>
      <c r="C25" s="42"/>
      <c r="D25" s="40"/>
      <c r="E25" s="21" t="str">
        <f t="shared" si="3"/>
        <v/>
      </c>
      <c r="F25" s="52"/>
      <c r="G25" s="53" t="str">
        <f t="shared" si="4"/>
        <v/>
      </c>
      <c r="H25" s="58"/>
      <c r="I25" s="59" t="str">
        <f t="shared" si="5"/>
        <v/>
      </c>
      <c r="J25" s="22" t="str">
        <f t="shared" si="6"/>
        <v/>
      </c>
      <c r="K25" s="23" t="str">
        <f t="shared" si="7"/>
        <v/>
      </c>
      <c r="L25" s="44"/>
      <c r="M25" s="46" t="str">
        <f t="shared" si="8"/>
        <v/>
      </c>
      <c r="N25" s="24" t="str">
        <f t="shared" si="1"/>
        <v/>
      </c>
      <c r="P25" s="25" t="str">
        <f t="shared" si="9"/>
        <v/>
      </c>
      <c r="Q25" s="26" t="str">
        <f t="shared" si="10"/>
        <v/>
      </c>
    </row>
    <row r="26" spans="1:17" ht="19.899999999999999" customHeight="1">
      <c r="A26" s="20">
        <v>24</v>
      </c>
      <c r="B26" s="20" t="s">
        <v>29</v>
      </c>
      <c r="C26" s="42"/>
      <c r="D26" s="40">
        <v>3</v>
      </c>
      <c r="E26" s="21">
        <f t="shared" si="3"/>
        <v>0.5</v>
      </c>
      <c r="F26" s="52"/>
      <c r="G26" s="53" t="str">
        <f t="shared" si="4"/>
        <v/>
      </c>
      <c r="H26" s="58"/>
      <c r="I26" s="59" t="str">
        <f t="shared" si="5"/>
        <v/>
      </c>
      <c r="J26" s="22" t="str">
        <f t="shared" si="6"/>
        <v/>
      </c>
      <c r="K26" s="23" t="str">
        <f t="shared" si="7"/>
        <v/>
      </c>
      <c r="L26" s="44"/>
      <c r="M26" s="46" t="str">
        <f t="shared" si="8"/>
        <v/>
      </c>
      <c r="N26" s="24" t="str">
        <f t="shared" si="1"/>
        <v/>
      </c>
      <c r="P26" s="25" t="str">
        <f t="shared" si="9"/>
        <v/>
      </c>
      <c r="Q26" s="26" t="str">
        <f t="shared" si="10"/>
        <v/>
      </c>
    </row>
    <row r="27" spans="1:17" ht="19.899999999999999" customHeight="1">
      <c r="A27" s="20">
        <v>25</v>
      </c>
      <c r="B27" s="20" t="s">
        <v>31</v>
      </c>
      <c r="C27" s="42"/>
      <c r="D27" s="40">
        <v>1</v>
      </c>
      <c r="E27" s="21">
        <f t="shared" si="3"/>
        <v>0.16666666666666666</v>
      </c>
      <c r="F27" s="52"/>
      <c r="G27" s="53" t="str">
        <f t="shared" si="4"/>
        <v/>
      </c>
      <c r="H27" s="58"/>
      <c r="I27" s="59" t="str">
        <f t="shared" si="5"/>
        <v/>
      </c>
      <c r="J27" s="22" t="str">
        <f t="shared" si="6"/>
        <v/>
      </c>
      <c r="K27" s="23" t="str">
        <f t="shared" si="7"/>
        <v/>
      </c>
      <c r="L27" s="44"/>
      <c r="M27" s="46" t="str">
        <f t="shared" si="8"/>
        <v/>
      </c>
      <c r="N27" s="24" t="str">
        <f t="shared" si="1"/>
        <v/>
      </c>
      <c r="P27" s="25" t="str">
        <f t="shared" si="9"/>
        <v/>
      </c>
      <c r="Q27" s="26" t="str">
        <f t="shared" si="10"/>
        <v/>
      </c>
    </row>
    <row r="28" spans="1:17" ht="19.899999999999999" customHeight="1">
      <c r="A28" s="20">
        <v>26</v>
      </c>
      <c r="B28" s="20" t="s">
        <v>42</v>
      </c>
      <c r="C28" s="42"/>
      <c r="D28" s="40">
        <v>1</v>
      </c>
      <c r="E28" s="21">
        <f t="shared" si="3"/>
        <v>0.16666666666666666</v>
      </c>
      <c r="F28" s="52"/>
      <c r="G28" s="53" t="str">
        <f t="shared" si="4"/>
        <v/>
      </c>
      <c r="H28" s="58"/>
      <c r="I28" s="59" t="str">
        <f t="shared" si="5"/>
        <v/>
      </c>
      <c r="J28" s="22" t="str">
        <f t="shared" si="6"/>
        <v/>
      </c>
      <c r="K28" s="23" t="str">
        <f t="shared" si="7"/>
        <v/>
      </c>
      <c r="L28" s="44"/>
      <c r="M28" s="46" t="str">
        <f t="shared" si="8"/>
        <v/>
      </c>
      <c r="N28" s="24" t="str">
        <f t="shared" si="1"/>
        <v/>
      </c>
      <c r="P28" s="25" t="str">
        <f t="shared" si="9"/>
        <v/>
      </c>
      <c r="Q28" s="26" t="str">
        <f t="shared" si="10"/>
        <v/>
      </c>
    </row>
    <row r="29" spans="1:17" ht="19.899999999999999" customHeight="1">
      <c r="A29" s="20">
        <v>27</v>
      </c>
      <c r="B29" s="20"/>
      <c r="C29" s="42"/>
      <c r="D29" s="40"/>
      <c r="E29" s="21" t="str">
        <f t="shared" si="3"/>
        <v/>
      </c>
      <c r="F29" s="52"/>
      <c r="G29" s="53" t="str">
        <f t="shared" si="4"/>
        <v/>
      </c>
      <c r="H29" s="58"/>
      <c r="I29" s="59" t="str">
        <f t="shared" si="5"/>
        <v/>
      </c>
      <c r="J29" s="22" t="str">
        <f t="shared" si="6"/>
        <v/>
      </c>
      <c r="K29" s="23" t="str">
        <f t="shared" si="7"/>
        <v/>
      </c>
      <c r="L29" s="44"/>
      <c r="M29" s="46" t="str">
        <f t="shared" si="8"/>
        <v/>
      </c>
      <c r="N29" s="24" t="str">
        <f t="shared" si="1"/>
        <v/>
      </c>
      <c r="P29" s="25" t="str">
        <f t="shared" si="9"/>
        <v/>
      </c>
      <c r="Q29" s="26" t="str">
        <f t="shared" si="10"/>
        <v/>
      </c>
    </row>
    <row r="30" spans="1:17" ht="19.899999999999999" customHeight="1">
      <c r="A30" s="20">
        <v>28</v>
      </c>
      <c r="B30" s="20"/>
      <c r="C30" s="42"/>
      <c r="D30" s="40"/>
      <c r="E30" s="21" t="str">
        <f t="shared" si="3"/>
        <v/>
      </c>
      <c r="F30" s="52"/>
      <c r="G30" s="53" t="str">
        <f t="shared" si="4"/>
        <v/>
      </c>
      <c r="H30" s="58"/>
      <c r="I30" s="59" t="str">
        <f t="shared" si="5"/>
        <v/>
      </c>
      <c r="J30" s="22" t="str">
        <f t="shared" si="6"/>
        <v/>
      </c>
      <c r="K30" s="23" t="str">
        <f t="shared" si="7"/>
        <v/>
      </c>
      <c r="L30" s="44"/>
      <c r="M30" s="46" t="str">
        <f t="shared" si="8"/>
        <v/>
      </c>
      <c r="N30" s="24" t="str">
        <f t="shared" si="1"/>
        <v/>
      </c>
      <c r="P30" s="25" t="str">
        <f t="shared" si="9"/>
        <v/>
      </c>
      <c r="Q30" s="26" t="str">
        <f t="shared" si="10"/>
        <v/>
      </c>
    </row>
    <row r="31" spans="1:17" ht="19.899999999999999" customHeight="1">
      <c r="A31" s="20">
        <v>29</v>
      </c>
      <c r="B31" s="20"/>
      <c r="C31" s="42"/>
      <c r="D31" s="40"/>
      <c r="E31" s="21" t="str">
        <f t="shared" si="3"/>
        <v/>
      </c>
      <c r="F31" s="52"/>
      <c r="G31" s="53" t="str">
        <f t="shared" si="4"/>
        <v/>
      </c>
      <c r="H31" s="58"/>
      <c r="I31" s="59" t="str">
        <f t="shared" si="5"/>
        <v/>
      </c>
      <c r="J31" s="22" t="str">
        <f t="shared" si="6"/>
        <v/>
      </c>
      <c r="K31" s="23" t="str">
        <f t="shared" si="7"/>
        <v/>
      </c>
      <c r="L31" s="44"/>
      <c r="M31" s="46" t="str">
        <f t="shared" si="8"/>
        <v/>
      </c>
      <c r="N31" s="24" t="str">
        <f t="shared" si="1"/>
        <v/>
      </c>
      <c r="P31" s="25" t="str">
        <f t="shared" si="9"/>
        <v/>
      </c>
      <c r="Q31" s="26" t="str">
        <f t="shared" si="10"/>
        <v/>
      </c>
    </row>
    <row r="32" spans="1:17" ht="19.899999999999999" customHeight="1">
      <c r="A32" s="20">
        <v>30</v>
      </c>
      <c r="B32" s="20"/>
      <c r="C32" s="42"/>
      <c r="D32" s="40"/>
      <c r="E32" s="21" t="str">
        <f t="shared" si="3"/>
        <v/>
      </c>
      <c r="F32" s="52"/>
      <c r="G32" s="53" t="str">
        <f t="shared" si="4"/>
        <v/>
      </c>
      <c r="H32" s="58"/>
      <c r="I32" s="59" t="str">
        <f t="shared" si="5"/>
        <v/>
      </c>
      <c r="J32" s="22" t="str">
        <f t="shared" si="6"/>
        <v/>
      </c>
      <c r="K32" s="23" t="str">
        <f t="shared" si="7"/>
        <v/>
      </c>
      <c r="L32" s="44"/>
      <c r="M32" s="46" t="str">
        <f t="shared" si="8"/>
        <v/>
      </c>
      <c r="N32" s="24" t="str">
        <f t="shared" si="1"/>
        <v/>
      </c>
      <c r="P32" s="25" t="str">
        <f t="shared" si="9"/>
        <v/>
      </c>
      <c r="Q32" s="26" t="str">
        <f t="shared" si="10"/>
        <v/>
      </c>
    </row>
    <row r="33" spans="4:17" ht="25.15" customHeight="1">
      <c r="E33" s="27">
        <f>IFERROR(AVERAGE(E$3:E32),"")</f>
        <v>0.49122807017543862</v>
      </c>
      <c r="G33" s="27" t="str">
        <f>IFERROR(AVERAGE(G$3:G32),"")</f>
        <v/>
      </c>
      <c r="I33" s="27" t="str">
        <f>IFERROR(AVERAGE(I$3:I32),"")</f>
        <v/>
      </c>
      <c r="L33"/>
      <c r="M33"/>
      <c r="O33" s="11"/>
      <c r="Q33" s="11"/>
    </row>
    <row r="34" spans="4:17" s="28" customFormat="1" ht="20.100000000000001" customHeight="1" thickBot="1">
      <c r="L34"/>
      <c r="M34"/>
      <c r="O34" s="29"/>
    </row>
    <row r="35" spans="4:17" ht="19.899999999999999" customHeight="1">
      <c r="D35" s="30" t="s">
        <v>13</v>
      </c>
      <c r="E35" s="31">
        <f>COUNTIF(E$3:E32,"&gt;50%")</f>
        <v>8</v>
      </c>
      <c r="F35" s="30" t="s">
        <v>13</v>
      </c>
      <c r="G35" s="31">
        <f>COUNTIF(G$3:G32,"&gt;50%")</f>
        <v>0</v>
      </c>
      <c r="H35" s="30" t="s">
        <v>13</v>
      </c>
      <c r="I35" s="31">
        <f>COUNTIF(I$3:I32,"&gt;50%")</f>
        <v>0</v>
      </c>
      <c r="J35" s="32" t="s">
        <v>14</v>
      </c>
      <c r="K35" s="32">
        <f t="shared" ref="K35:K40" si="11">COUNTIF(K$3:K$32,J35)</f>
        <v>0</v>
      </c>
      <c r="L35" s="33" t="str">
        <f>IFERROR(K35/$K$41,"")</f>
        <v/>
      </c>
      <c r="M35" s="32" t="s">
        <v>14</v>
      </c>
      <c r="N35" s="32">
        <f t="shared" ref="N35:N40" si="12">COUNTIF(N$3:N$32,J35)</f>
        <v>0</v>
      </c>
      <c r="P35" s="32">
        <f t="shared" ref="P35:P40" si="13">COUNTIF(P$3:P$32,J35)</f>
        <v>0</v>
      </c>
      <c r="Q35" s="33" t="str">
        <f>IFERROR(P35/$P$41,"")</f>
        <v/>
      </c>
    </row>
    <row r="36" spans="4:17" ht="19.899999999999999" customHeight="1" thickBot="1">
      <c r="D36" s="34" t="s">
        <v>15</v>
      </c>
      <c r="E36" s="35">
        <f>COUNTIF(E$3:E32,"&lt;=50%")</f>
        <v>11</v>
      </c>
      <c r="F36" s="34" t="s">
        <v>15</v>
      </c>
      <c r="G36" s="35">
        <f>COUNTIF(G$3:G32,"&lt;=50%")</f>
        <v>0</v>
      </c>
      <c r="H36" s="34" t="s">
        <v>15</v>
      </c>
      <c r="I36" s="35">
        <f>COUNTIF(I$3:I32,"&lt;=50%")</f>
        <v>0</v>
      </c>
      <c r="J36" s="36" t="s">
        <v>16</v>
      </c>
      <c r="K36" s="36">
        <f t="shared" si="11"/>
        <v>0</v>
      </c>
      <c r="L36" s="33" t="str">
        <f t="shared" ref="L36:L40" si="14">IFERROR(K36/$K$41,"")</f>
        <v/>
      </c>
      <c r="M36" s="36" t="s">
        <v>16</v>
      </c>
      <c r="N36" s="36">
        <f t="shared" si="12"/>
        <v>0</v>
      </c>
      <c r="P36" s="36">
        <f t="shared" si="13"/>
        <v>0</v>
      </c>
      <c r="Q36" s="33" t="str">
        <f t="shared" ref="Q36:Q40" si="15">IFERROR(P36/$P$41,"")</f>
        <v/>
      </c>
    </row>
    <row r="37" spans="4:17" ht="19.899999999999999" customHeight="1">
      <c r="J37" s="36" t="s">
        <v>17</v>
      </c>
      <c r="K37" s="36">
        <f t="shared" si="11"/>
        <v>0</v>
      </c>
      <c r="L37" s="33" t="str">
        <f t="shared" si="14"/>
        <v/>
      </c>
      <c r="M37" s="36" t="s">
        <v>17</v>
      </c>
      <c r="N37" s="36">
        <f t="shared" si="12"/>
        <v>0</v>
      </c>
      <c r="P37" s="36">
        <f t="shared" si="13"/>
        <v>0</v>
      </c>
      <c r="Q37" s="33" t="str">
        <f t="shared" si="15"/>
        <v/>
      </c>
    </row>
    <row r="38" spans="4:17" ht="19.899999999999999" customHeight="1">
      <c r="J38" s="36" t="s">
        <v>12</v>
      </c>
      <c r="K38" s="36">
        <f t="shared" si="11"/>
        <v>0</v>
      </c>
      <c r="L38" s="33" t="str">
        <f t="shared" si="14"/>
        <v/>
      </c>
      <c r="M38" s="36" t="s">
        <v>12</v>
      </c>
      <c r="N38" s="36">
        <f t="shared" si="12"/>
        <v>0</v>
      </c>
      <c r="P38" s="36">
        <f t="shared" si="13"/>
        <v>0</v>
      </c>
      <c r="Q38" s="33" t="str">
        <f t="shared" si="15"/>
        <v/>
      </c>
    </row>
    <row r="39" spans="4:17" ht="19.899999999999999" customHeight="1">
      <c r="J39" s="36" t="s">
        <v>11</v>
      </c>
      <c r="K39" s="36">
        <f t="shared" si="11"/>
        <v>0</v>
      </c>
      <c r="L39" s="33" t="str">
        <f t="shared" si="14"/>
        <v/>
      </c>
      <c r="M39" s="36" t="s">
        <v>11</v>
      </c>
      <c r="N39" s="36">
        <f t="shared" si="12"/>
        <v>0</v>
      </c>
      <c r="P39" s="36">
        <f t="shared" si="13"/>
        <v>0</v>
      </c>
      <c r="Q39" s="33" t="str">
        <f t="shared" si="15"/>
        <v/>
      </c>
    </row>
    <row r="40" spans="4:17" ht="19.899999999999999" customHeight="1" thickBot="1">
      <c r="J40" s="37" t="s">
        <v>18</v>
      </c>
      <c r="K40" s="37">
        <f t="shared" si="11"/>
        <v>0</v>
      </c>
      <c r="L40" s="33" t="str">
        <f t="shared" si="14"/>
        <v/>
      </c>
      <c r="M40" s="37" t="s">
        <v>18</v>
      </c>
      <c r="N40" s="37">
        <f t="shared" si="12"/>
        <v>0</v>
      </c>
      <c r="P40" s="37">
        <f t="shared" si="13"/>
        <v>0</v>
      </c>
      <c r="Q40" s="33" t="str">
        <f t="shared" si="15"/>
        <v/>
      </c>
    </row>
    <row r="41" spans="4:17" ht="19.899999999999999" customHeight="1">
      <c r="J41" s="38" t="s">
        <v>19</v>
      </c>
      <c r="K41" s="39">
        <f>SUM(K35:K40)</f>
        <v>0</v>
      </c>
      <c r="L41" s="39"/>
      <c r="M41" s="38" t="s">
        <v>19</v>
      </c>
      <c r="N41" s="39">
        <f>SUM(N35:N40)</f>
        <v>0</v>
      </c>
      <c r="P41" s="39">
        <f>SUM(P35:P40)</f>
        <v>0</v>
      </c>
      <c r="Q41" s="11"/>
    </row>
  </sheetData>
  <conditionalFormatting sqref="C3:C32">
    <cfRule type="cellIs" dxfId="52" priority="35" operator="lessThan">
      <formula>0</formula>
    </cfRule>
    <cfRule type="cellIs" dxfId="51" priority="36" operator="greaterThan">
      <formula>0</formula>
    </cfRule>
  </conditionalFormatting>
  <conditionalFormatting sqref="I3:I32 E3:E32 G3:G32">
    <cfRule type="dataBar" priority="33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{BED590F7-B727-4275-AC97-0A8758BCDCB6}</x14:id>
        </ext>
      </extLst>
    </cfRule>
  </conditionalFormatting>
  <conditionalFormatting sqref="P3:P32 K3:K32">
    <cfRule type="cellIs" dxfId="50" priority="30" stopIfTrue="1" operator="equal">
      <formula>"3.5"</formula>
    </cfRule>
  </conditionalFormatting>
  <conditionalFormatting sqref="P3:P32 K3:K32">
    <cfRule type="cellIs" dxfId="49" priority="27" stopIfTrue="1" operator="equal">
      <formula>"5.0"</formula>
    </cfRule>
    <cfRule type="cellIs" dxfId="48" priority="28" stopIfTrue="1" operator="equal">
      <formula>"4.5"</formula>
    </cfRule>
    <cfRule type="cellIs" dxfId="47" priority="29" stopIfTrue="1" operator="equal">
      <formula>"4.0"</formula>
    </cfRule>
    <cfRule type="cellIs" dxfId="46" priority="31" stopIfTrue="1" operator="equal">
      <formula>"3.0"</formula>
    </cfRule>
    <cfRule type="cellIs" dxfId="45" priority="32" stopIfTrue="1" operator="equal">
      <formula>"2.0"</formula>
    </cfRule>
  </conditionalFormatting>
  <conditionalFormatting sqref="J35:J40">
    <cfRule type="cellIs" dxfId="44" priority="24" stopIfTrue="1" operator="equal">
      <formula>"3.5"</formula>
    </cfRule>
  </conditionalFormatting>
  <conditionalFormatting sqref="J35:J40">
    <cfRule type="cellIs" dxfId="43" priority="21" stopIfTrue="1" operator="equal">
      <formula>"5.0"</formula>
    </cfRule>
    <cfRule type="cellIs" dxfId="42" priority="22" stopIfTrue="1" operator="equal">
      <formula>"4.5"</formula>
    </cfRule>
    <cfRule type="cellIs" dxfId="41" priority="23" stopIfTrue="1" operator="equal">
      <formula>"4.0"</formula>
    </cfRule>
    <cfRule type="cellIs" dxfId="40" priority="25" stopIfTrue="1" operator="equal">
      <formula>"3.0"</formula>
    </cfRule>
    <cfRule type="cellIs" dxfId="39" priority="26" stopIfTrue="1" operator="equal">
      <formula>"2.0"</formula>
    </cfRule>
  </conditionalFormatting>
  <conditionalFormatting sqref="J3:J32">
    <cfRule type="dataBar" priority="19">
      <dataBar>
        <cfvo type="num" val="0"/>
        <cfvo type="num" val="100"/>
        <color theme="9" tint="0.39997558519241921"/>
      </dataBar>
      <extLst>
        <ext xmlns:x14="http://schemas.microsoft.com/office/spreadsheetml/2009/9/main" uri="{B025F937-C7B1-47D3-B67F-A62EFF666E3E}">
          <x14:id>{3EDA7DED-1EF1-4360-AE41-9C66A33D647E}</x14:id>
        </ext>
      </extLst>
    </cfRule>
  </conditionalFormatting>
  <conditionalFormatting sqref="K35:K41">
    <cfRule type="dataBar" priority="18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{943CE5E6-FACF-4CC4-B5C6-98DEE756D58F}</x14:id>
        </ext>
      </extLst>
    </cfRule>
  </conditionalFormatting>
  <conditionalFormatting sqref="P35:P41">
    <cfRule type="dataBar" priority="16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{B0A3AEE6-9E85-46F8-90C6-F149BFB21073}</x14:id>
        </ext>
      </extLst>
    </cfRule>
  </conditionalFormatting>
  <conditionalFormatting sqref="M3:M32">
    <cfRule type="dataBar" priority="8">
      <dataBar>
        <cfvo type="num" val="0"/>
        <cfvo type="num" val="100"/>
        <color theme="9" tint="0.39997558519241921"/>
      </dataBar>
      <extLst>
        <ext xmlns:x14="http://schemas.microsoft.com/office/spreadsheetml/2009/9/main" uri="{B025F937-C7B1-47D3-B67F-A62EFF666E3E}">
          <x14:id>{3E93B767-5256-4EC0-9791-3138CC408113}</x14:id>
        </ext>
      </extLst>
    </cfRule>
  </conditionalFormatting>
  <conditionalFormatting sqref="N35:N41">
    <cfRule type="dataBar" priority="7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{F96B2B73-AFD4-4259-B7AE-A857BE217139}</x14:id>
        </ext>
      </extLst>
    </cfRule>
  </conditionalFormatting>
  <conditionalFormatting sqref="M35:M40">
    <cfRule type="cellIs" dxfId="38" priority="4" stopIfTrue="1" operator="equal">
      <formula>"3.5"</formula>
    </cfRule>
  </conditionalFormatting>
  <conditionalFormatting sqref="M35:M40">
    <cfRule type="cellIs" dxfId="37" priority="1" stopIfTrue="1" operator="equal">
      <formula>"5.0"</formula>
    </cfRule>
    <cfRule type="cellIs" dxfId="36" priority="2" stopIfTrue="1" operator="equal">
      <formula>"4.5"</formula>
    </cfRule>
    <cfRule type="cellIs" dxfId="35" priority="3" stopIfTrue="1" operator="equal">
      <formula>"4.0"</formula>
    </cfRule>
    <cfRule type="cellIs" dxfId="34" priority="5" stopIfTrue="1" operator="equal">
      <formula>"3.0"</formula>
    </cfRule>
    <cfRule type="cellIs" dxfId="33" priority="6" stopIfTrue="1" operator="equal">
      <formula>"2.0"</formula>
    </cfRule>
  </conditionalFormatting>
  <conditionalFormatting sqref="N3:N32">
    <cfRule type="cellIs" dxfId="32" priority="9" stopIfTrue="1" operator="equal">
      <formula>"5.0"</formula>
    </cfRule>
    <cfRule type="cellIs" dxfId="31" priority="10" stopIfTrue="1" operator="equal">
      <formula>"4.5"</formula>
    </cfRule>
    <cfRule type="cellIs" dxfId="30" priority="11" stopIfTrue="1" operator="equal">
      <formula>"4.0"</formula>
    </cfRule>
    <cfRule type="cellIs" dxfId="29" priority="12" stopIfTrue="1" operator="equal">
      <formula>"3.5"</formula>
    </cfRule>
    <cfRule type="cellIs" dxfId="28" priority="13" stopIfTrue="1" operator="equal">
      <formula>"3.0"</formula>
    </cfRule>
    <cfRule type="cellIs" dxfId="27" priority="14" stopIfTrue="1" operator="equal">
      <formula>"2.0"</formula>
    </cfRule>
  </conditionalFormatting>
  <conditionalFormatting sqref="Q3:Q32">
    <cfRule type="colorScale" priority="221">
      <colorScale>
        <cfvo type="min"/>
        <cfvo type="percentile" val="50"/>
        <cfvo type="max"/>
        <color rgb="FF63BE7B"/>
        <color theme="7" tint="0.79998168889431442"/>
        <color theme="7" tint="0.39997558519241921"/>
      </colorScale>
    </cfRule>
  </conditionalFormatting>
  <pageMargins left="0.23622047244094491" right="0.23622047244094491" top="0.74803149606299213" bottom="0.74803149606299213" header="0.31496062992125984" footer="0.31496062992125984"/>
  <pageSetup paperSize="9" scale="8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D590F7-B727-4275-AC97-0A8758BCDCB6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9" tint="-0.249977111117893"/>
              <x14:negativeFillColor rgb="FFFF0000"/>
              <x14:axisColor rgb="FF000000"/>
            </x14:dataBar>
          </x14:cfRule>
          <xm:sqref>I3:I32 E3:E32 G3:G32</xm:sqref>
        </x14:conditionalFormatting>
        <x14:conditionalFormatting xmlns:xm="http://schemas.microsoft.com/office/excel/2006/main">
          <x14:cfRule type="dataBar" id="{3EDA7DED-1EF1-4360-AE41-9C66A33D647E}">
            <x14:dataBar minLength="0" maxLength="100" border="1" direction="leftToRight">
              <x14:cfvo type="num">
                <xm:f>0</xm:f>
              </x14:cfvo>
              <x14:cfvo type="num">
                <xm:f>100</xm:f>
              </x14:cfvo>
              <x14:borderColor theme="9" tint="-0.249977111117893"/>
              <x14:negativeFillColor rgb="FFFF0000"/>
              <x14:axisColor rgb="FF000000"/>
            </x14:dataBar>
          </x14:cfRule>
          <xm:sqref>J3:J32</xm:sqref>
        </x14:conditionalFormatting>
        <x14:conditionalFormatting xmlns:xm="http://schemas.microsoft.com/office/excel/2006/main">
          <x14:cfRule type="dataBar" id="{943CE5E6-FACF-4CC4-B5C6-98DEE756D58F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K35:K41</xm:sqref>
        </x14:conditionalFormatting>
        <x14:conditionalFormatting xmlns:xm="http://schemas.microsoft.com/office/excel/2006/main">
          <x14:cfRule type="dataBar" id="{B0A3AEE6-9E85-46F8-90C6-F149BFB21073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P35:P41</xm:sqref>
        </x14:conditionalFormatting>
        <x14:conditionalFormatting xmlns:xm="http://schemas.microsoft.com/office/excel/2006/main">
          <x14:cfRule type="dataBar" id="{3E93B767-5256-4EC0-9791-3138CC408113}">
            <x14:dataBar minLength="0" maxLength="100" border="1" direction="leftToRight">
              <x14:cfvo type="num">
                <xm:f>0</xm:f>
              </x14:cfvo>
              <x14:cfvo type="num">
                <xm:f>100</xm:f>
              </x14:cfvo>
              <x14:borderColor theme="9" tint="-0.249977111117893"/>
              <x14:negativeFillColor rgb="FFFF0000"/>
              <x14:axisColor rgb="FF000000"/>
            </x14:dataBar>
          </x14:cfRule>
          <xm:sqref>M3:M32</xm:sqref>
        </x14:conditionalFormatting>
        <x14:conditionalFormatting xmlns:xm="http://schemas.microsoft.com/office/excel/2006/main">
          <x14:cfRule type="dataBar" id="{F96B2B73-AFD4-4259-B7AE-A857BE217139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N35:N41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78817-4AA3-4AD0-9EAC-079103B18F2F}">
  <sheetPr>
    <tabColor rgb="FFCCCCFF"/>
    <pageSetUpPr fitToPage="1"/>
  </sheetPr>
  <dimension ref="A1:U41"/>
  <sheetViews>
    <sheetView tabSelected="1" zoomScale="115" zoomScaleNormal="115" workbookViewId="0">
      <pane xSplit="2" ySplit="2" topLeftCell="C3" activePane="bottomRight" state="frozen"/>
      <selection activeCell="V3" sqref="V3"/>
      <selection pane="topRight" activeCell="V3" sqref="V3"/>
      <selection pane="bottomLeft" activeCell="V3" sqref="V3"/>
      <selection pane="bottomRight" activeCell="H6" sqref="H6"/>
    </sheetView>
  </sheetViews>
  <sheetFormatPr defaultColWidth="11.5703125" defaultRowHeight="15"/>
  <cols>
    <col min="1" max="1" width="3.7109375" style="1" customWidth="1"/>
    <col min="2" max="2" width="10.7109375" style="11" customWidth="1"/>
    <col min="3" max="3" width="5.7109375" style="11" customWidth="1"/>
    <col min="4" max="14" width="12.7109375" style="11" customWidth="1"/>
    <col min="15" max="15" width="3.7109375" style="2" customWidth="1"/>
    <col min="16" max="16" width="12.7109375" style="11" customWidth="1"/>
    <col min="17" max="17" width="12.7109375" style="1" customWidth="1"/>
    <col min="18" max="16384" width="11.5703125" style="11"/>
  </cols>
  <sheetData>
    <row r="1" spans="1:17" ht="65.099999999999994" customHeight="1" thickBot="1">
      <c r="B1" s="47" t="s">
        <v>50</v>
      </c>
      <c r="C1" s="3" t="s">
        <v>0</v>
      </c>
      <c r="D1" s="4" t="s">
        <v>1</v>
      </c>
      <c r="E1" s="5" t="s">
        <v>1</v>
      </c>
      <c r="F1" s="48" t="s">
        <v>2</v>
      </c>
      <c r="G1" s="49" t="s">
        <v>2</v>
      </c>
      <c r="H1" s="54" t="s">
        <v>49</v>
      </c>
      <c r="I1" s="55" t="s">
        <v>49</v>
      </c>
      <c r="J1" s="6" t="s">
        <v>3</v>
      </c>
      <c r="K1" s="7" t="s">
        <v>3</v>
      </c>
      <c r="L1" s="43" t="s">
        <v>4</v>
      </c>
      <c r="M1" s="43" t="s">
        <v>4</v>
      </c>
      <c r="N1" s="8" t="s">
        <v>4</v>
      </c>
      <c r="P1" s="9" t="s">
        <v>5</v>
      </c>
      <c r="Q1" s="10" t="s">
        <v>5</v>
      </c>
    </row>
    <row r="2" spans="1:17" ht="30" customHeight="1" thickBot="1">
      <c r="A2" s="12" t="s">
        <v>6</v>
      </c>
      <c r="B2" s="12" t="s">
        <v>7</v>
      </c>
      <c r="C2" s="13"/>
      <c r="D2" s="41">
        <v>6</v>
      </c>
      <c r="E2" s="14">
        <v>45981</v>
      </c>
      <c r="F2" s="50">
        <v>100</v>
      </c>
      <c r="G2" s="51" t="s">
        <v>22</v>
      </c>
      <c r="H2" s="56">
        <v>100</v>
      </c>
      <c r="I2" s="57" t="s">
        <v>22</v>
      </c>
      <c r="J2" s="15" t="s">
        <v>8</v>
      </c>
      <c r="K2" s="16" t="str">
        <f>I2</f>
        <v>2026-01-00</v>
      </c>
      <c r="L2" s="45">
        <v>100</v>
      </c>
      <c r="M2" s="45" t="s">
        <v>8</v>
      </c>
      <c r="N2" s="17" t="s">
        <v>21</v>
      </c>
      <c r="P2" s="18" t="s">
        <v>9</v>
      </c>
      <c r="Q2" s="19" t="s">
        <v>10</v>
      </c>
    </row>
    <row r="3" spans="1:17" ht="19.899999999999999" customHeight="1">
      <c r="A3" s="20">
        <v>1</v>
      </c>
      <c r="B3" s="20" t="s">
        <v>51</v>
      </c>
      <c r="C3" s="42"/>
      <c r="D3" s="40"/>
      <c r="E3" s="21" t="str">
        <f>IF(ISBLANK(D3),"",D3/D$2)</f>
        <v/>
      </c>
      <c r="F3" s="52"/>
      <c r="G3" s="53" t="str">
        <f>IF(ISBLANK(F3),"",F3/F$2)</f>
        <v/>
      </c>
      <c r="H3" s="58"/>
      <c r="I3" s="59" t="str">
        <f>IF(ISBLANK(H3),"",H3/H$2)</f>
        <v/>
      </c>
      <c r="J3" s="22" t="str">
        <f>IFERROR((E3+G3+I3)*100/3+C3,"")</f>
        <v/>
      </c>
      <c r="K3" s="23" t="str">
        <f>IF(J3="","",IF(ROUND(J3,0)&gt;=91,"5.0",IF(ROUND(J3,0)&gt;=81,"4.5",IF(ROUND(J3,0)&gt;=71,"4.0",IF(ROUND(J3,0)&gt;=61,"3.5",IF(ROUND(J3,0)&gt;=51,"3.0","2.0"))))))</f>
        <v/>
      </c>
      <c r="L3" s="44"/>
      <c r="M3" s="46" t="str">
        <f t="shared" ref="M3:M32" si="0">IF(ISBLANK(L3),"",L3/L$2*100+C3)</f>
        <v/>
      </c>
      <c r="N3" s="24" t="str">
        <f t="shared" ref="N3:N32" si="1">IF(M3="","",IF(ROUND(M3,0)&gt;=91,"3.5",IF(ROUND(M3,0)&gt;=51,"3.0","2.0")))</f>
        <v/>
      </c>
      <c r="P3" s="25" t="str">
        <f t="shared" ref="P3:P32" si="2">IF(AND(K3="",N3=""),"",IF(N3="",K3,N3))</f>
        <v/>
      </c>
      <c r="Q3" s="26" t="str">
        <f>IF(AND(K3="",N3=""),"",IF(N3="",$K$2,$N$2))</f>
        <v/>
      </c>
    </row>
    <row r="4" spans="1:17" ht="19.899999999999999" customHeight="1">
      <c r="A4" s="20">
        <v>2</v>
      </c>
      <c r="B4" s="20" t="s">
        <v>52</v>
      </c>
      <c r="C4" s="42"/>
      <c r="D4" s="40"/>
      <c r="E4" s="21" t="str">
        <f t="shared" ref="E4:E32" si="3">IF(ISBLANK(D4),"",D4/D$2)</f>
        <v/>
      </c>
      <c r="F4" s="52"/>
      <c r="G4" s="53" t="str">
        <f t="shared" ref="G4:G32" si="4">IF(ISBLANK(F4),"",F4/F$2)</f>
        <v/>
      </c>
      <c r="H4" s="58"/>
      <c r="I4" s="59" t="str">
        <f t="shared" ref="I4:I32" si="5">IF(ISBLANK(H4),"",H4/H$2)</f>
        <v/>
      </c>
      <c r="J4" s="22" t="str">
        <f t="shared" ref="J4:J32" si="6">IFERROR((E4+G4+I4)*100/3+C4,"")</f>
        <v/>
      </c>
      <c r="K4" s="23" t="str">
        <f t="shared" ref="K4:K32" si="7">IF(J4="","",IF(ROUND(J4,0)&gt;=91,"5.0",IF(ROUND(J4,0)&gt;=81,"4.5",IF(ROUND(J4,0)&gt;=71,"4.0",IF(ROUND(J4,0)&gt;=61,"3.5",IF(ROUND(J4,0)&gt;=51,"3.0","2.0"))))))</f>
        <v/>
      </c>
      <c r="L4" s="44"/>
      <c r="M4" s="46" t="str">
        <f t="shared" si="0"/>
        <v/>
      </c>
      <c r="N4" s="24" t="str">
        <f t="shared" si="1"/>
        <v/>
      </c>
      <c r="P4" s="25" t="str">
        <f t="shared" si="2"/>
        <v/>
      </c>
      <c r="Q4" s="26" t="str">
        <f t="shared" ref="Q4:Q32" si="8">IF(AND(K4="",N4=""),"",IF(N4="",$K$2,$N$2))</f>
        <v/>
      </c>
    </row>
    <row r="5" spans="1:17" ht="19.899999999999999" customHeight="1">
      <c r="A5" s="20">
        <v>3</v>
      </c>
      <c r="B5" s="20" t="s">
        <v>53</v>
      </c>
      <c r="C5" s="42"/>
      <c r="D5" s="40">
        <v>4</v>
      </c>
      <c r="E5" s="21">
        <f t="shared" si="3"/>
        <v>0.66666666666666663</v>
      </c>
      <c r="F5" s="52"/>
      <c r="G5" s="53" t="str">
        <f t="shared" si="4"/>
        <v/>
      </c>
      <c r="H5" s="58"/>
      <c r="I5" s="59" t="str">
        <f t="shared" si="5"/>
        <v/>
      </c>
      <c r="J5" s="22" t="str">
        <f t="shared" si="6"/>
        <v/>
      </c>
      <c r="K5" s="23" t="str">
        <f t="shared" si="7"/>
        <v/>
      </c>
      <c r="L5" s="44"/>
      <c r="M5" s="46" t="str">
        <f t="shared" si="0"/>
        <v/>
      </c>
      <c r="N5" s="24" t="str">
        <f t="shared" si="1"/>
        <v/>
      </c>
      <c r="P5" s="25" t="str">
        <f t="shared" si="2"/>
        <v/>
      </c>
      <c r="Q5" s="26" t="str">
        <f t="shared" si="8"/>
        <v/>
      </c>
    </row>
    <row r="6" spans="1:17" ht="19.899999999999999" customHeight="1">
      <c r="A6" s="20">
        <v>4</v>
      </c>
      <c r="B6" s="20" t="s">
        <v>54</v>
      </c>
      <c r="C6" s="42"/>
      <c r="D6" s="40">
        <v>5</v>
      </c>
      <c r="E6" s="21">
        <f t="shared" si="3"/>
        <v>0.83333333333333337</v>
      </c>
      <c r="F6" s="52"/>
      <c r="G6" s="53" t="str">
        <f t="shared" si="4"/>
        <v/>
      </c>
      <c r="H6" s="58"/>
      <c r="I6" s="59" t="str">
        <f t="shared" si="5"/>
        <v/>
      </c>
      <c r="J6" s="22" t="str">
        <f t="shared" si="6"/>
        <v/>
      </c>
      <c r="K6" s="23" t="str">
        <f t="shared" si="7"/>
        <v/>
      </c>
      <c r="L6" s="44"/>
      <c r="M6" s="46" t="str">
        <f t="shared" si="0"/>
        <v/>
      </c>
      <c r="N6" s="24" t="str">
        <f t="shared" si="1"/>
        <v/>
      </c>
      <c r="P6" s="25" t="str">
        <f t="shared" si="2"/>
        <v/>
      </c>
      <c r="Q6" s="26" t="str">
        <f t="shared" si="8"/>
        <v/>
      </c>
    </row>
    <row r="7" spans="1:17" ht="19.899999999999999" customHeight="1">
      <c r="A7" s="20">
        <v>5</v>
      </c>
      <c r="B7" s="20">
        <v>304467</v>
      </c>
      <c r="C7" s="42"/>
      <c r="D7" s="40">
        <v>3</v>
      </c>
      <c r="E7" s="21">
        <f t="shared" si="3"/>
        <v>0.5</v>
      </c>
      <c r="F7" s="52"/>
      <c r="G7" s="53" t="str">
        <f t="shared" si="4"/>
        <v/>
      </c>
      <c r="H7" s="58"/>
      <c r="I7" s="59" t="str">
        <f t="shared" si="5"/>
        <v/>
      </c>
      <c r="J7" s="22" t="str">
        <f t="shared" si="6"/>
        <v/>
      </c>
      <c r="K7" s="23" t="str">
        <f t="shared" si="7"/>
        <v/>
      </c>
      <c r="L7" s="44"/>
      <c r="M7" s="46" t="str">
        <f t="shared" si="0"/>
        <v/>
      </c>
      <c r="N7" s="24" t="str">
        <f t="shared" si="1"/>
        <v/>
      </c>
      <c r="P7" s="25" t="str">
        <f t="shared" si="2"/>
        <v/>
      </c>
      <c r="Q7" s="26" t="str">
        <f t="shared" si="8"/>
        <v/>
      </c>
    </row>
    <row r="8" spans="1:17" ht="19.899999999999999" customHeight="1">
      <c r="A8" s="20">
        <v>6</v>
      </c>
      <c r="B8" s="20" t="s">
        <v>55</v>
      </c>
      <c r="C8" s="42"/>
      <c r="D8" s="40"/>
      <c r="E8" s="21" t="str">
        <f t="shared" si="3"/>
        <v/>
      </c>
      <c r="F8" s="52"/>
      <c r="G8" s="53" t="str">
        <f t="shared" si="4"/>
        <v/>
      </c>
      <c r="H8" s="58"/>
      <c r="I8" s="59" t="str">
        <f t="shared" si="5"/>
        <v/>
      </c>
      <c r="J8" s="22" t="str">
        <f t="shared" si="6"/>
        <v/>
      </c>
      <c r="K8" s="23" t="str">
        <f t="shared" si="7"/>
        <v/>
      </c>
      <c r="L8" s="44"/>
      <c r="M8" s="46" t="str">
        <f t="shared" si="0"/>
        <v/>
      </c>
      <c r="N8" s="24" t="str">
        <f t="shared" si="1"/>
        <v/>
      </c>
      <c r="P8" s="25" t="str">
        <f t="shared" si="2"/>
        <v/>
      </c>
      <c r="Q8" s="26" t="str">
        <f t="shared" si="8"/>
        <v/>
      </c>
    </row>
    <row r="9" spans="1:17" ht="19.899999999999999" customHeight="1">
      <c r="A9" s="20">
        <v>7</v>
      </c>
      <c r="B9" s="20" t="s">
        <v>56</v>
      </c>
      <c r="C9" s="42"/>
      <c r="D9" s="40">
        <v>2</v>
      </c>
      <c r="E9" s="21">
        <f t="shared" si="3"/>
        <v>0.33333333333333331</v>
      </c>
      <c r="F9" s="52"/>
      <c r="G9" s="53" t="str">
        <f t="shared" si="4"/>
        <v/>
      </c>
      <c r="H9" s="58"/>
      <c r="I9" s="59" t="str">
        <f t="shared" si="5"/>
        <v/>
      </c>
      <c r="J9" s="22" t="str">
        <f t="shared" si="6"/>
        <v/>
      </c>
      <c r="K9" s="23" t="str">
        <f t="shared" si="7"/>
        <v/>
      </c>
      <c r="L9" s="44"/>
      <c r="M9" s="46" t="str">
        <f t="shared" si="0"/>
        <v/>
      </c>
      <c r="N9" s="24" t="str">
        <f t="shared" si="1"/>
        <v/>
      </c>
      <c r="P9" s="25" t="str">
        <f t="shared" si="2"/>
        <v/>
      </c>
      <c r="Q9" s="26" t="str">
        <f t="shared" si="8"/>
        <v/>
      </c>
    </row>
    <row r="10" spans="1:17" ht="19.899999999999999" customHeight="1">
      <c r="A10" s="20">
        <v>8</v>
      </c>
      <c r="B10" s="20" t="s">
        <v>57</v>
      </c>
      <c r="C10" s="42"/>
      <c r="D10" s="40"/>
      <c r="E10" s="21" t="str">
        <f t="shared" si="3"/>
        <v/>
      </c>
      <c r="F10" s="52"/>
      <c r="G10" s="53" t="str">
        <f t="shared" si="4"/>
        <v/>
      </c>
      <c r="H10" s="58"/>
      <c r="I10" s="59" t="str">
        <f t="shared" si="5"/>
        <v/>
      </c>
      <c r="J10" s="22" t="str">
        <f t="shared" si="6"/>
        <v/>
      </c>
      <c r="K10" s="23" t="str">
        <f t="shared" si="7"/>
        <v/>
      </c>
      <c r="L10" s="44"/>
      <c r="M10" s="46" t="str">
        <f t="shared" si="0"/>
        <v/>
      </c>
      <c r="N10" s="24" t="str">
        <f t="shared" si="1"/>
        <v/>
      </c>
      <c r="P10" s="25" t="str">
        <f t="shared" si="2"/>
        <v/>
      </c>
      <c r="Q10" s="26" t="str">
        <f t="shared" si="8"/>
        <v/>
      </c>
    </row>
    <row r="11" spans="1:17" ht="19.899999999999999" customHeight="1">
      <c r="A11" s="20">
        <v>9</v>
      </c>
      <c r="B11" s="20" t="s">
        <v>58</v>
      </c>
      <c r="C11" s="42"/>
      <c r="D11" s="40"/>
      <c r="E11" s="21" t="str">
        <f t="shared" si="3"/>
        <v/>
      </c>
      <c r="F11" s="52"/>
      <c r="G11" s="53" t="str">
        <f t="shared" si="4"/>
        <v/>
      </c>
      <c r="H11" s="58"/>
      <c r="I11" s="59" t="str">
        <f t="shared" si="5"/>
        <v/>
      </c>
      <c r="J11" s="22" t="str">
        <f t="shared" si="6"/>
        <v/>
      </c>
      <c r="K11" s="23" t="str">
        <f t="shared" si="7"/>
        <v/>
      </c>
      <c r="L11" s="44"/>
      <c r="M11" s="46" t="str">
        <f t="shared" si="0"/>
        <v/>
      </c>
      <c r="N11" s="24" t="str">
        <f t="shared" si="1"/>
        <v/>
      </c>
      <c r="P11" s="25" t="str">
        <f t="shared" si="2"/>
        <v/>
      </c>
      <c r="Q11" s="26" t="str">
        <f t="shared" si="8"/>
        <v/>
      </c>
    </row>
    <row r="12" spans="1:17" ht="19.899999999999999" customHeight="1">
      <c r="A12" s="20">
        <v>10</v>
      </c>
      <c r="B12" s="20" t="s">
        <v>59</v>
      </c>
      <c r="C12" s="42"/>
      <c r="D12" s="40">
        <v>3</v>
      </c>
      <c r="E12" s="21">
        <f t="shared" si="3"/>
        <v>0.5</v>
      </c>
      <c r="F12" s="52"/>
      <c r="G12" s="53" t="str">
        <f t="shared" si="4"/>
        <v/>
      </c>
      <c r="H12" s="58"/>
      <c r="I12" s="59" t="str">
        <f t="shared" si="5"/>
        <v/>
      </c>
      <c r="J12" s="22" t="str">
        <f t="shared" si="6"/>
        <v/>
      </c>
      <c r="K12" s="23" t="str">
        <f t="shared" si="7"/>
        <v/>
      </c>
      <c r="L12" s="44"/>
      <c r="M12" s="46" t="str">
        <f t="shared" si="0"/>
        <v/>
      </c>
      <c r="N12" s="24" t="str">
        <f t="shared" si="1"/>
        <v/>
      </c>
      <c r="P12" s="25" t="str">
        <f t="shared" si="2"/>
        <v/>
      </c>
      <c r="Q12" s="26" t="str">
        <f t="shared" si="8"/>
        <v/>
      </c>
    </row>
    <row r="13" spans="1:17" ht="19.899999999999999" customHeight="1">
      <c r="A13" s="20">
        <v>11</v>
      </c>
      <c r="B13" s="20" t="s">
        <v>60</v>
      </c>
      <c r="C13" s="42"/>
      <c r="D13" s="40"/>
      <c r="E13" s="21" t="str">
        <f t="shared" si="3"/>
        <v/>
      </c>
      <c r="F13" s="52"/>
      <c r="G13" s="53" t="str">
        <f t="shared" si="4"/>
        <v/>
      </c>
      <c r="H13" s="58"/>
      <c r="I13" s="59" t="str">
        <f t="shared" si="5"/>
        <v/>
      </c>
      <c r="J13" s="22" t="str">
        <f t="shared" si="6"/>
        <v/>
      </c>
      <c r="K13" s="23" t="str">
        <f t="shared" si="7"/>
        <v/>
      </c>
      <c r="L13" s="44"/>
      <c r="M13" s="46" t="str">
        <f t="shared" si="0"/>
        <v/>
      </c>
      <c r="N13" s="24" t="str">
        <f t="shared" si="1"/>
        <v/>
      </c>
      <c r="P13" s="25" t="str">
        <f t="shared" si="2"/>
        <v/>
      </c>
      <c r="Q13" s="26" t="str">
        <f t="shared" si="8"/>
        <v/>
      </c>
    </row>
    <row r="14" spans="1:17" ht="19.899999999999999" customHeight="1">
      <c r="A14" s="20">
        <v>12</v>
      </c>
      <c r="B14" s="20" t="s">
        <v>61</v>
      </c>
      <c r="C14" s="42"/>
      <c r="D14" s="40"/>
      <c r="E14" s="21" t="str">
        <f t="shared" si="3"/>
        <v/>
      </c>
      <c r="F14" s="52"/>
      <c r="G14" s="53" t="str">
        <f t="shared" si="4"/>
        <v/>
      </c>
      <c r="H14" s="58"/>
      <c r="I14" s="59" t="str">
        <f t="shared" si="5"/>
        <v/>
      </c>
      <c r="J14" s="22" t="str">
        <f t="shared" si="6"/>
        <v/>
      </c>
      <c r="K14" s="23" t="str">
        <f t="shared" si="7"/>
        <v/>
      </c>
      <c r="L14" s="44"/>
      <c r="M14" s="46" t="str">
        <f t="shared" si="0"/>
        <v/>
      </c>
      <c r="N14" s="24" t="str">
        <f t="shared" si="1"/>
        <v/>
      </c>
      <c r="P14" s="25" t="str">
        <f t="shared" si="2"/>
        <v/>
      </c>
      <c r="Q14" s="26" t="str">
        <f t="shared" si="8"/>
        <v/>
      </c>
    </row>
    <row r="15" spans="1:17" ht="19.899999999999999" customHeight="1">
      <c r="A15" s="20">
        <v>13</v>
      </c>
      <c r="B15" s="20" t="s">
        <v>62</v>
      </c>
      <c r="C15" s="42"/>
      <c r="D15" s="40"/>
      <c r="E15" s="21" t="str">
        <f t="shared" si="3"/>
        <v/>
      </c>
      <c r="F15" s="52"/>
      <c r="G15" s="53" t="str">
        <f t="shared" si="4"/>
        <v/>
      </c>
      <c r="H15" s="58"/>
      <c r="I15" s="59" t="str">
        <f t="shared" si="5"/>
        <v/>
      </c>
      <c r="J15" s="22" t="str">
        <f t="shared" si="6"/>
        <v/>
      </c>
      <c r="K15" s="23" t="str">
        <f t="shared" si="7"/>
        <v/>
      </c>
      <c r="L15" s="44"/>
      <c r="M15" s="46" t="str">
        <f t="shared" si="0"/>
        <v/>
      </c>
      <c r="N15" s="24" t="str">
        <f t="shared" si="1"/>
        <v/>
      </c>
      <c r="P15" s="25" t="str">
        <f t="shared" si="2"/>
        <v/>
      </c>
      <c r="Q15" s="26" t="str">
        <f t="shared" si="8"/>
        <v/>
      </c>
    </row>
    <row r="16" spans="1:17" ht="19.899999999999999" customHeight="1">
      <c r="A16" s="20">
        <v>14</v>
      </c>
      <c r="B16" s="20" t="s">
        <v>63</v>
      </c>
      <c r="C16" s="42"/>
      <c r="D16" s="40"/>
      <c r="E16" s="21" t="str">
        <f t="shared" si="3"/>
        <v/>
      </c>
      <c r="F16" s="52"/>
      <c r="G16" s="53" t="str">
        <f t="shared" si="4"/>
        <v/>
      </c>
      <c r="H16" s="58"/>
      <c r="I16" s="59" t="str">
        <f t="shared" si="5"/>
        <v/>
      </c>
      <c r="J16" s="22" t="str">
        <f t="shared" si="6"/>
        <v/>
      </c>
      <c r="K16" s="23" t="str">
        <f t="shared" si="7"/>
        <v/>
      </c>
      <c r="L16" s="44"/>
      <c r="M16" s="46" t="str">
        <f t="shared" si="0"/>
        <v/>
      </c>
      <c r="N16" s="24" t="str">
        <f t="shared" si="1"/>
        <v/>
      </c>
      <c r="P16" s="25" t="str">
        <f t="shared" si="2"/>
        <v/>
      </c>
      <c r="Q16" s="26" t="str">
        <f t="shared" si="8"/>
        <v/>
      </c>
    </row>
    <row r="17" spans="1:17" ht="19.899999999999999" customHeight="1">
      <c r="A17" s="20">
        <v>15</v>
      </c>
      <c r="B17" s="20" t="s">
        <v>64</v>
      </c>
      <c r="C17" s="42"/>
      <c r="D17" s="40">
        <v>5</v>
      </c>
      <c r="E17" s="21">
        <f t="shared" si="3"/>
        <v>0.83333333333333337</v>
      </c>
      <c r="F17" s="52"/>
      <c r="G17" s="53" t="str">
        <f t="shared" si="4"/>
        <v/>
      </c>
      <c r="H17" s="58"/>
      <c r="I17" s="59" t="str">
        <f t="shared" si="5"/>
        <v/>
      </c>
      <c r="J17" s="22" t="str">
        <f t="shared" si="6"/>
        <v/>
      </c>
      <c r="K17" s="23" t="str">
        <f t="shared" si="7"/>
        <v/>
      </c>
      <c r="L17" s="44"/>
      <c r="M17" s="46" t="str">
        <f t="shared" si="0"/>
        <v/>
      </c>
      <c r="N17" s="24" t="str">
        <f t="shared" si="1"/>
        <v/>
      </c>
      <c r="P17" s="25" t="str">
        <f t="shared" si="2"/>
        <v/>
      </c>
      <c r="Q17" s="26" t="str">
        <f t="shared" si="8"/>
        <v/>
      </c>
    </row>
    <row r="18" spans="1:17" ht="19.899999999999999" customHeight="1">
      <c r="A18" s="20">
        <v>16</v>
      </c>
      <c r="B18" s="20" t="s">
        <v>65</v>
      </c>
      <c r="C18" s="42"/>
      <c r="D18" s="40">
        <v>4</v>
      </c>
      <c r="E18" s="21">
        <f t="shared" si="3"/>
        <v>0.66666666666666663</v>
      </c>
      <c r="F18" s="52"/>
      <c r="G18" s="53" t="str">
        <f t="shared" si="4"/>
        <v/>
      </c>
      <c r="H18" s="58"/>
      <c r="I18" s="59" t="str">
        <f t="shared" si="5"/>
        <v/>
      </c>
      <c r="J18" s="22" t="str">
        <f t="shared" si="6"/>
        <v/>
      </c>
      <c r="K18" s="23" t="str">
        <f t="shared" si="7"/>
        <v/>
      </c>
      <c r="L18" s="44"/>
      <c r="M18" s="46" t="str">
        <f t="shared" si="0"/>
        <v/>
      </c>
      <c r="N18" s="24" t="str">
        <f t="shared" si="1"/>
        <v/>
      </c>
      <c r="P18" s="25" t="str">
        <f t="shared" si="2"/>
        <v/>
      </c>
      <c r="Q18" s="26" t="str">
        <f t="shared" si="8"/>
        <v/>
      </c>
    </row>
    <row r="19" spans="1:17" ht="19.899999999999999" customHeight="1">
      <c r="A19" s="20">
        <v>17</v>
      </c>
      <c r="B19" s="20" t="s">
        <v>66</v>
      </c>
      <c r="C19" s="42"/>
      <c r="D19" s="40">
        <v>6</v>
      </c>
      <c r="E19" s="21">
        <f t="shared" si="3"/>
        <v>1</v>
      </c>
      <c r="F19" s="52"/>
      <c r="G19" s="53" t="str">
        <f t="shared" si="4"/>
        <v/>
      </c>
      <c r="H19" s="58"/>
      <c r="I19" s="59" t="str">
        <f t="shared" si="5"/>
        <v/>
      </c>
      <c r="J19" s="22" t="str">
        <f t="shared" si="6"/>
        <v/>
      </c>
      <c r="K19" s="23" t="str">
        <f t="shared" si="7"/>
        <v/>
      </c>
      <c r="L19" s="44"/>
      <c r="M19" s="46" t="str">
        <f t="shared" si="0"/>
        <v/>
      </c>
      <c r="N19" s="24" t="str">
        <f t="shared" si="1"/>
        <v/>
      </c>
      <c r="P19" s="25" t="str">
        <f t="shared" si="2"/>
        <v/>
      </c>
      <c r="Q19" s="26" t="str">
        <f t="shared" si="8"/>
        <v/>
      </c>
    </row>
    <row r="20" spans="1:17" ht="19.899999999999999" customHeight="1">
      <c r="A20" s="20">
        <v>18</v>
      </c>
      <c r="B20" s="20" t="s">
        <v>67</v>
      </c>
      <c r="C20" s="42"/>
      <c r="D20" s="40">
        <v>6</v>
      </c>
      <c r="E20" s="21">
        <f t="shared" si="3"/>
        <v>1</v>
      </c>
      <c r="F20" s="52"/>
      <c r="G20" s="53" t="str">
        <f t="shared" si="4"/>
        <v/>
      </c>
      <c r="H20" s="58"/>
      <c r="I20" s="59" t="str">
        <f t="shared" si="5"/>
        <v/>
      </c>
      <c r="J20" s="22" t="str">
        <f t="shared" si="6"/>
        <v/>
      </c>
      <c r="K20" s="23" t="str">
        <f t="shared" si="7"/>
        <v/>
      </c>
      <c r="L20" s="44"/>
      <c r="M20" s="46" t="str">
        <f t="shared" si="0"/>
        <v/>
      </c>
      <c r="N20" s="24" t="str">
        <f t="shared" si="1"/>
        <v/>
      </c>
      <c r="P20" s="25" t="str">
        <f t="shared" si="2"/>
        <v/>
      </c>
      <c r="Q20" s="26" t="str">
        <f t="shared" si="8"/>
        <v/>
      </c>
    </row>
    <row r="21" spans="1:17" ht="19.899999999999999" customHeight="1">
      <c r="A21" s="20">
        <v>19</v>
      </c>
      <c r="B21" s="20" t="s">
        <v>68</v>
      </c>
      <c r="C21" s="42"/>
      <c r="D21" s="40">
        <v>3</v>
      </c>
      <c r="E21" s="21">
        <f t="shared" si="3"/>
        <v>0.5</v>
      </c>
      <c r="F21" s="52"/>
      <c r="G21" s="53" t="str">
        <f t="shared" si="4"/>
        <v/>
      </c>
      <c r="H21" s="58"/>
      <c r="I21" s="59" t="str">
        <f t="shared" si="5"/>
        <v/>
      </c>
      <c r="J21" s="22" t="str">
        <f t="shared" si="6"/>
        <v/>
      </c>
      <c r="K21" s="23" t="str">
        <f t="shared" si="7"/>
        <v/>
      </c>
      <c r="L21" s="44"/>
      <c r="M21" s="46" t="str">
        <f t="shared" si="0"/>
        <v/>
      </c>
      <c r="N21" s="24" t="str">
        <f t="shared" si="1"/>
        <v/>
      </c>
      <c r="P21" s="25" t="str">
        <f t="shared" si="2"/>
        <v/>
      </c>
      <c r="Q21" s="26" t="str">
        <f t="shared" si="8"/>
        <v/>
      </c>
    </row>
    <row r="22" spans="1:17" ht="19.899999999999999" customHeight="1">
      <c r="A22" s="20">
        <v>20</v>
      </c>
      <c r="B22" s="20" t="s">
        <v>69</v>
      </c>
      <c r="C22" s="42"/>
      <c r="D22" s="40">
        <v>4</v>
      </c>
      <c r="E22" s="21">
        <f t="shared" si="3"/>
        <v>0.66666666666666663</v>
      </c>
      <c r="F22" s="52"/>
      <c r="G22" s="53" t="str">
        <f t="shared" si="4"/>
        <v/>
      </c>
      <c r="H22" s="58"/>
      <c r="I22" s="59" t="str">
        <f t="shared" si="5"/>
        <v/>
      </c>
      <c r="J22" s="22" t="str">
        <f t="shared" si="6"/>
        <v/>
      </c>
      <c r="K22" s="23" t="str">
        <f t="shared" si="7"/>
        <v/>
      </c>
      <c r="L22" s="44"/>
      <c r="M22" s="46" t="str">
        <f t="shared" si="0"/>
        <v/>
      </c>
      <c r="N22" s="24" t="str">
        <f t="shared" si="1"/>
        <v/>
      </c>
      <c r="P22" s="25" t="str">
        <f t="shared" si="2"/>
        <v/>
      </c>
      <c r="Q22" s="26" t="str">
        <f t="shared" si="8"/>
        <v/>
      </c>
    </row>
    <row r="23" spans="1:17" ht="19.899999999999999" customHeight="1">
      <c r="A23" s="20">
        <v>21</v>
      </c>
      <c r="B23" s="20" t="s">
        <v>70</v>
      </c>
      <c r="C23" s="42"/>
      <c r="D23" s="40">
        <v>3</v>
      </c>
      <c r="E23" s="21">
        <f t="shared" si="3"/>
        <v>0.5</v>
      </c>
      <c r="F23" s="52"/>
      <c r="G23" s="53" t="str">
        <f t="shared" si="4"/>
        <v/>
      </c>
      <c r="H23" s="58"/>
      <c r="I23" s="59" t="str">
        <f t="shared" si="5"/>
        <v/>
      </c>
      <c r="J23" s="22" t="str">
        <f t="shared" si="6"/>
        <v/>
      </c>
      <c r="K23" s="23" t="str">
        <f t="shared" si="7"/>
        <v/>
      </c>
      <c r="L23" s="44"/>
      <c r="M23" s="46" t="str">
        <f t="shared" si="0"/>
        <v/>
      </c>
      <c r="N23" s="24" t="str">
        <f t="shared" si="1"/>
        <v/>
      </c>
      <c r="P23" s="25" t="str">
        <f t="shared" si="2"/>
        <v/>
      </c>
      <c r="Q23" s="26" t="str">
        <f t="shared" si="8"/>
        <v/>
      </c>
    </row>
    <row r="24" spans="1:17" ht="19.899999999999999" customHeight="1">
      <c r="A24" s="20">
        <v>22</v>
      </c>
      <c r="B24" s="20" t="s">
        <v>71</v>
      </c>
      <c r="C24" s="42"/>
      <c r="D24" s="40"/>
      <c r="E24" s="21" t="str">
        <f t="shared" si="3"/>
        <v/>
      </c>
      <c r="F24" s="52"/>
      <c r="G24" s="53" t="str">
        <f t="shared" si="4"/>
        <v/>
      </c>
      <c r="H24" s="58"/>
      <c r="I24" s="59" t="str">
        <f t="shared" si="5"/>
        <v/>
      </c>
      <c r="J24" s="22" t="str">
        <f t="shared" si="6"/>
        <v/>
      </c>
      <c r="K24" s="23" t="str">
        <f t="shared" si="7"/>
        <v/>
      </c>
      <c r="L24" s="44"/>
      <c r="M24" s="46" t="str">
        <f t="shared" si="0"/>
        <v/>
      </c>
      <c r="N24" s="24" t="str">
        <f t="shared" si="1"/>
        <v/>
      </c>
      <c r="P24" s="25" t="str">
        <f t="shared" si="2"/>
        <v/>
      </c>
      <c r="Q24" s="26" t="str">
        <f t="shared" si="8"/>
        <v/>
      </c>
    </row>
    <row r="25" spans="1:17" ht="19.899999999999999" customHeight="1">
      <c r="A25" s="20">
        <v>23</v>
      </c>
      <c r="B25" s="20" t="s">
        <v>72</v>
      </c>
      <c r="C25" s="42"/>
      <c r="D25" s="40"/>
      <c r="E25" s="21" t="str">
        <f t="shared" si="3"/>
        <v/>
      </c>
      <c r="F25" s="52"/>
      <c r="G25" s="53" t="str">
        <f t="shared" si="4"/>
        <v/>
      </c>
      <c r="H25" s="58"/>
      <c r="I25" s="59" t="str">
        <f t="shared" si="5"/>
        <v/>
      </c>
      <c r="J25" s="22" t="str">
        <f t="shared" si="6"/>
        <v/>
      </c>
      <c r="K25" s="23" t="str">
        <f t="shared" si="7"/>
        <v/>
      </c>
      <c r="L25" s="44"/>
      <c r="M25" s="46" t="str">
        <f t="shared" si="0"/>
        <v/>
      </c>
      <c r="N25" s="24" t="str">
        <f t="shared" si="1"/>
        <v/>
      </c>
      <c r="P25" s="25" t="str">
        <f t="shared" si="2"/>
        <v/>
      </c>
      <c r="Q25" s="26" t="str">
        <f t="shared" si="8"/>
        <v/>
      </c>
    </row>
    <row r="26" spans="1:17" ht="19.899999999999999" customHeight="1">
      <c r="A26" s="20">
        <v>24</v>
      </c>
      <c r="B26" s="20" t="s">
        <v>73</v>
      </c>
      <c r="C26" s="42"/>
      <c r="D26" s="40">
        <v>6</v>
      </c>
      <c r="E26" s="21">
        <f t="shared" si="3"/>
        <v>1</v>
      </c>
      <c r="F26" s="52"/>
      <c r="G26" s="53" t="str">
        <f t="shared" si="4"/>
        <v/>
      </c>
      <c r="H26" s="58"/>
      <c r="I26" s="59" t="str">
        <f t="shared" si="5"/>
        <v/>
      </c>
      <c r="J26" s="22" t="str">
        <f t="shared" si="6"/>
        <v/>
      </c>
      <c r="K26" s="23" t="str">
        <f t="shared" si="7"/>
        <v/>
      </c>
      <c r="L26" s="44"/>
      <c r="M26" s="46" t="str">
        <f t="shared" si="0"/>
        <v/>
      </c>
      <c r="N26" s="24" t="str">
        <f t="shared" si="1"/>
        <v/>
      </c>
      <c r="P26" s="25" t="str">
        <f t="shared" si="2"/>
        <v/>
      </c>
      <c r="Q26" s="26" t="str">
        <f t="shared" si="8"/>
        <v/>
      </c>
    </row>
    <row r="27" spans="1:17" ht="19.899999999999999" customHeight="1">
      <c r="A27" s="20">
        <v>25</v>
      </c>
      <c r="B27" s="20" t="s">
        <v>74</v>
      </c>
      <c r="C27" s="42"/>
      <c r="D27" s="40">
        <v>6</v>
      </c>
      <c r="E27" s="21">
        <f t="shared" si="3"/>
        <v>1</v>
      </c>
      <c r="F27" s="52"/>
      <c r="G27" s="53" t="str">
        <f t="shared" si="4"/>
        <v/>
      </c>
      <c r="H27" s="58"/>
      <c r="I27" s="59" t="str">
        <f t="shared" si="5"/>
        <v/>
      </c>
      <c r="J27" s="22" t="str">
        <f t="shared" si="6"/>
        <v/>
      </c>
      <c r="K27" s="23" t="str">
        <f t="shared" si="7"/>
        <v/>
      </c>
      <c r="L27" s="44"/>
      <c r="M27" s="46" t="str">
        <f t="shared" si="0"/>
        <v/>
      </c>
      <c r="N27" s="24" t="str">
        <f t="shared" si="1"/>
        <v/>
      </c>
      <c r="P27" s="25" t="str">
        <f t="shared" si="2"/>
        <v/>
      </c>
      <c r="Q27" s="26" t="str">
        <f t="shared" si="8"/>
        <v/>
      </c>
    </row>
    <row r="28" spans="1:17" ht="19.899999999999999" customHeight="1">
      <c r="A28" s="20">
        <v>26</v>
      </c>
      <c r="B28" s="20" t="s">
        <v>75</v>
      </c>
      <c r="C28" s="42"/>
      <c r="D28" s="40">
        <v>4</v>
      </c>
      <c r="E28" s="21">
        <f t="shared" si="3"/>
        <v>0.66666666666666663</v>
      </c>
      <c r="F28" s="52"/>
      <c r="G28" s="53" t="str">
        <f t="shared" si="4"/>
        <v/>
      </c>
      <c r="H28" s="58"/>
      <c r="I28" s="59" t="str">
        <f t="shared" si="5"/>
        <v/>
      </c>
      <c r="J28" s="22" t="str">
        <f t="shared" si="6"/>
        <v/>
      </c>
      <c r="K28" s="23" t="str">
        <f t="shared" si="7"/>
        <v/>
      </c>
      <c r="L28" s="44"/>
      <c r="M28" s="46" t="str">
        <f t="shared" si="0"/>
        <v/>
      </c>
      <c r="N28" s="24" t="str">
        <f t="shared" si="1"/>
        <v/>
      </c>
      <c r="P28" s="25" t="str">
        <f t="shared" si="2"/>
        <v/>
      </c>
      <c r="Q28" s="26" t="str">
        <f t="shared" si="8"/>
        <v/>
      </c>
    </row>
    <row r="29" spans="1:17" ht="19.899999999999999" customHeight="1">
      <c r="A29" s="20">
        <v>27</v>
      </c>
      <c r="B29" s="20" t="s">
        <v>76</v>
      </c>
      <c r="C29" s="42"/>
      <c r="D29" s="40">
        <v>5</v>
      </c>
      <c r="E29" s="21">
        <f t="shared" si="3"/>
        <v>0.83333333333333337</v>
      </c>
      <c r="F29" s="52"/>
      <c r="G29" s="53" t="str">
        <f t="shared" si="4"/>
        <v/>
      </c>
      <c r="H29" s="58"/>
      <c r="I29" s="59" t="str">
        <f t="shared" si="5"/>
        <v/>
      </c>
      <c r="J29" s="22" t="str">
        <f t="shared" si="6"/>
        <v/>
      </c>
      <c r="K29" s="23" t="str">
        <f t="shared" si="7"/>
        <v/>
      </c>
      <c r="L29" s="44"/>
      <c r="M29" s="46" t="str">
        <f t="shared" si="0"/>
        <v/>
      </c>
      <c r="N29" s="24" t="str">
        <f t="shared" si="1"/>
        <v/>
      </c>
      <c r="P29" s="25" t="str">
        <f t="shared" si="2"/>
        <v/>
      </c>
      <c r="Q29" s="26" t="str">
        <f t="shared" si="8"/>
        <v/>
      </c>
    </row>
    <row r="30" spans="1:17" ht="19.899999999999999" customHeight="1">
      <c r="A30" s="20">
        <v>28</v>
      </c>
      <c r="B30" s="20" t="s">
        <v>77</v>
      </c>
      <c r="C30" s="42"/>
      <c r="D30" s="40">
        <v>4</v>
      </c>
      <c r="E30" s="21">
        <f t="shared" si="3"/>
        <v>0.66666666666666663</v>
      </c>
      <c r="F30" s="52"/>
      <c r="G30" s="53" t="str">
        <f t="shared" si="4"/>
        <v/>
      </c>
      <c r="H30" s="58"/>
      <c r="I30" s="59" t="str">
        <f t="shared" si="5"/>
        <v/>
      </c>
      <c r="J30" s="22" t="str">
        <f t="shared" si="6"/>
        <v/>
      </c>
      <c r="K30" s="23" t="str">
        <f t="shared" si="7"/>
        <v/>
      </c>
      <c r="L30" s="44"/>
      <c r="M30" s="46" t="str">
        <f t="shared" si="0"/>
        <v/>
      </c>
      <c r="N30" s="24" t="str">
        <f t="shared" si="1"/>
        <v/>
      </c>
      <c r="P30" s="25" t="str">
        <f t="shared" si="2"/>
        <v/>
      </c>
      <c r="Q30" s="26" t="str">
        <f t="shared" si="8"/>
        <v/>
      </c>
    </row>
    <row r="31" spans="1:17" ht="19.899999999999999" customHeight="1">
      <c r="A31" s="20">
        <v>29</v>
      </c>
      <c r="B31" s="20"/>
      <c r="C31" s="42"/>
      <c r="D31" s="40"/>
      <c r="E31" s="21" t="str">
        <f t="shared" si="3"/>
        <v/>
      </c>
      <c r="F31" s="52"/>
      <c r="G31" s="53" t="str">
        <f t="shared" si="4"/>
        <v/>
      </c>
      <c r="H31" s="58"/>
      <c r="I31" s="59" t="str">
        <f t="shared" si="5"/>
        <v/>
      </c>
      <c r="J31" s="22" t="str">
        <f t="shared" si="6"/>
        <v/>
      </c>
      <c r="K31" s="23" t="str">
        <f t="shared" si="7"/>
        <v/>
      </c>
      <c r="L31" s="44"/>
      <c r="M31" s="46" t="str">
        <f t="shared" si="0"/>
        <v/>
      </c>
      <c r="N31" s="24" t="str">
        <f t="shared" si="1"/>
        <v/>
      </c>
      <c r="P31" s="25" t="str">
        <f t="shared" si="2"/>
        <v/>
      </c>
      <c r="Q31" s="26" t="str">
        <f t="shared" si="8"/>
        <v/>
      </c>
    </row>
    <row r="32" spans="1:17" ht="19.899999999999999" customHeight="1">
      <c r="A32" s="20">
        <v>30</v>
      </c>
      <c r="B32" s="20"/>
      <c r="C32" s="42"/>
      <c r="D32" s="40"/>
      <c r="E32" s="21" t="str">
        <f t="shared" si="3"/>
        <v/>
      </c>
      <c r="F32" s="52"/>
      <c r="G32" s="53" t="str">
        <f t="shared" si="4"/>
        <v/>
      </c>
      <c r="H32" s="58"/>
      <c r="I32" s="59" t="str">
        <f t="shared" si="5"/>
        <v/>
      </c>
      <c r="J32" s="22" t="str">
        <f t="shared" si="6"/>
        <v/>
      </c>
      <c r="K32" s="23" t="str">
        <f t="shared" si="7"/>
        <v/>
      </c>
      <c r="L32" s="44"/>
      <c r="M32" s="46" t="str">
        <f t="shared" si="0"/>
        <v/>
      </c>
      <c r="N32" s="24" t="str">
        <f t="shared" si="1"/>
        <v/>
      </c>
      <c r="P32" s="25" t="str">
        <f t="shared" si="2"/>
        <v/>
      </c>
      <c r="Q32" s="26" t="str">
        <f t="shared" si="8"/>
        <v/>
      </c>
    </row>
    <row r="33" spans="4:17" ht="25.15" customHeight="1">
      <c r="E33" s="27">
        <f>IFERROR(AVERAGE(E$3:E32),"")</f>
        <v>0.71568627450980393</v>
      </c>
      <c r="G33" s="27" t="str">
        <f>IFERROR(AVERAGE(G$3:G32),"")</f>
        <v/>
      </c>
      <c r="I33" s="27" t="str">
        <f>IFERROR(AVERAGE(I$3:I32),"")</f>
        <v/>
      </c>
      <c r="L33"/>
      <c r="M33"/>
      <c r="O33" s="11"/>
      <c r="Q33" s="11"/>
    </row>
    <row r="34" spans="4:17" s="28" customFormat="1" ht="20.100000000000001" customHeight="1" thickBot="1">
      <c r="L34"/>
      <c r="M34"/>
      <c r="O34" s="29"/>
    </row>
    <row r="35" spans="4:17" ht="19.899999999999999" customHeight="1">
      <c r="D35" s="30" t="s">
        <v>13</v>
      </c>
      <c r="E35" s="31">
        <f>COUNTIF(E$3:E32,"&gt;50%")</f>
        <v>12</v>
      </c>
      <c r="F35" s="30" t="s">
        <v>13</v>
      </c>
      <c r="G35" s="31">
        <f>COUNTIF(G$3:G32,"&gt;50%")</f>
        <v>0</v>
      </c>
      <c r="H35" s="30" t="s">
        <v>13</v>
      </c>
      <c r="I35" s="31">
        <f>COUNTIF(I$3:I32,"&gt;50%")</f>
        <v>0</v>
      </c>
      <c r="J35" s="32" t="s">
        <v>14</v>
      </c>
      <c r="K35" s="32">
        <f t="shared" ref="K35:K40" si="9">COUNTIF(K$3:K$32,J35)</f>
        <v>0</v>
      </c>
      <c r="L35" s="33" t="str">
        <f>IFERROR(K35/$K$41,"")</f>
        <v/>
      </c>
      <c r="M35" s="32" t="s">
        <v>14</v>
      </c>
      <c r="N35" s="32">
        <f t="shared" ref="N35:N40" si="10">COUNTIF(N$3:N$32,J35)</f>
        <v>0</v>
      </c>
      <c r="P35" s="32">
        <f t="shared" ref="P35:P40" si="11">COUNTIF(P$3:P$32,J35)</f>
        <v>0</v>
      </c>
      <c r="Q35" s="33" t="str">
        <f>IFERROR(P35/$P$41,"")</f>
        <v/>
      </c>
    </row>
    <row r="36" spans="4:17" ht="19.899999999999999" customHeight="1" thickBot="1">
      <c r="D36" s="34" t="s">
        <v>15</v>
      </c>
      <c r="E36" s="35">
        <f>COUNTIF(E$3:E32,"&lt;=50%")</f>
        <v>5</v>
      </c>
      <c r="F36" s="34" t="s">
        <v>15</v>
      </c>
      <c r="G36" s="35">
        <f>COUNTIF(G$3:G32,"&lt;=50%")</f>
        <v>0</v>
      </c>
      <c r="H36" s="34" t="s">
        <v>15</v>
      </c>
      <c r="I36" s="35">
        <f>COUNTIF(I$3:I32,"&lt;=50%")</f>
        <v>0</v>
      </c>
      <c r="J36" s="36" t="s">
        <v>16</v>
      </c>
      <c r="K36" s="36">
        <f t="shared" si="9"/>
        <v>0</v>
      </c>
      <c r="L36" s="33" t="str">
        <f t="shared" ref="L36:L40" si="12">IFERROR(K36/$K$41,"")</f>
        <v/>
      </c>
      <c r="M36" s="36" t="s">
        <v>16</v>
      </c>
      <c r="N36" s="36">
        <f t="shared" si="10"/>
        <v>0</v>
      </c>
      <c r="P36" s="36">
        <f t="shared" si="11"/>
        <v>0</v>
      </c>
      <c r="Q36" s="33" t="str">
        <f t="shared" ref="Q36:Q40" si="13">IFERROR(P36/$P$41,"")</f>
        <v/>
      </c>
    </row>
    <row r="37" spans="4:17" ht="19.899999999999999" customHeight="1">
      <c r="J37" s="36" t="s">
        <v>17</v>
      </c>
      <c r="K37" s="36">
        <f t="shared" si="9"/>
        <v>0</v>
      </c>
      <c r="L37" s="33" t="str">
        <f t="shared" si="12"/>
        <v/>
      </c>
      <c r="M37" s="36" t="s">
        <v>17</v>
      </c>
      <c r="N37" s="36">
        <f t="shared" si="10"/>
        <v>0</v>
      </c>
      <c r="P37" s="36">
        <f t="shared" si="11"/>
        <v>0</v>
      </c>
      <c r="Q37" s="33" t="str">
        <f t="shared" si="13"/>
        <v/>
      </c>
    </row>
    <row r="38" spans="4:17" ht="19.899999999999999" customHeight="1">
      <c r="J38" s="36" t="s">
        <v>12</v>
      </c>
      <c r="K38" s="36">
        <f t="shared" si="9"/>
        <v>0</v>
      </c>
      <c r="L38" s="33" t="str">
        <f t="shared" si="12"/>
        <v/>
      </c>
      <c r="M38" s="36" t="s">
        <v>12</v>
      </c>
      <c r="N38" s="36">
        <f t="shared" si="10"/>
        <v>0</v>
      </c>
      <c r="P38" s="36">
        <f t="shared" si="11"/>
        <v>0</v>
      </c>
      <c r="Q38" s="33" t="str">
        <f t="shared" si="13"/>
        <v/>
      </c>
    </row>
    <row r="39" spans="4:17" ht="19.899999999999999" customHeight="1">
      <c r="J39" s="36" t="s">
        <v>11</v>
      </c>
      <c r="K39" s="36">
        <f t="shared" si="9"/>
        <v>0</v>
      </c>
      <c r="L39" s="33" t="str">
        <f t="shared" si="12"/>
        <v/>
      </c>
      <c r="M39" s="36" t="s">
        <v>11</v>
      </c>
      <c r="N39" s="36">
        <f t="shared" si="10"/>
        <v>0</v>
      </c>
      <c r="P39" s="36">
        <f t="shared" si="11"/>
        <v>0</v>
      </c>
      <c r="Q39" s="33" t="str">
        <f t="shared" si="13"/>
        <v/>
      </c>
    </row>
    <row r="40" spans="4:17" ht="19.899999999999999" customHeight="1" thickBot="1">
      <c r="J40" s="37" t="s">
        <v>18</v>
      </c>
      <c r="K40" s="37">
        <f t="shared" si="9"/>
        <v>0</v>
      </c>
      <c r="L40" s="33" t="str">
        <f t="shared" si="12"/>
        <v/>
      </c>
      <c r="M40" s="37" t="s">
        <v>18</v>
      </c>
      <c r="N40" s="37">
        <f t="shared" si="10"/>
        <v>0</v>
      </c>
      <c r="P40" s="37">
        <f t="shared" si="11"/>
        <v>0</v>
      </c>
      <c r="Q40" s="33" t="str">
        <f t="shared" si="13"/>
        <v/>
      </c>
    </row>
    <row r="41" spans="4:17" ht="19.899999999999999" customHeight="1">
      <c r="J41" s="38" t="s">
        <v>19</v>
      </c>
      <c r="K41" s="39">
        <f>SUM(K35:K40)</f>
        <v>0</v>
      </c>
      <c r="L41" s="39"/>
      <c r="M41" s="38" t="s">
        <v>19</v>
      </c>
      <c r="N41" s="39">
        <f>SUM(N35:N40)</f>
        <v>0</v>
      </c>
      <c r="P41" s="39">
        <f>SUM(P35:P40)</f>
        <v>0</v>
      </c>
      <c r="Q41" s="11"/>
    </row>
  </sheetData>
  <conditionalFormatting sqref="C3:C32">
    <cfRule type="cellIs" dxfId="26" priority="32" operator="lessThan">
      <formula>0</formula>
    </cfRule>
    <cfRule type="cellIs" dxfId="25" priority="33" operator="greaterThan">
      <formula>0</formula>
    </cfRule>
  </conditionalFormatting>
  <conditionalFormatting sqref="I3:I32 E3:E32 G3:G32">
    <cfRule type="dataBar" priority="30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{FB7BD56F-8ED1-4097-A784-F297C37B85C7}</x14:id>
        </ext>
      </extLst>
    </cfRule>
  </conditionalFormatting>
  <conditionalFormatting sqref="P3:P32 K3:K32">
    <cfRule type="cellIs" dxfId="23" priority="27" stopIfTrue="1" operator="equal">
      <formula>"3.5"</formula>
    </cfRule>
  </conditionalFormatting>
  <conditionalFormatting sqref="P3:P32 K3:K32">
    <cfRule type="cellIs" dxfId="22" priority="24" stopIfTrue="1" operator="equal">
      <formula>"5.0"</formula>
    </cfRule>
    <cfRule type="cellIs" dxfId="21" priority="25" stopIfTrue="1" operator="equal">
      <formula>"4.5"</formula>
    </cfRule>
    <cfRule type="cellIs" dxfId="20" priority="26" stopIfTrue="1" operator="equal">
      <formula>"4.0"</formula>
    </cfRule>
    <cfRule type="cellIs" dxfId="19" priority="28" stopIfTrue="1" operator="equal">
      <formula>"3.0"</formula>
    </cfRule>
    <cfRule type="cellIs" dxfId="18" priority="29" stopIfTrue="1" operator="equal">
      <formula>"2.0"</formula>
    </cfRule>
  </conditionalFormatting>
  <conditionalFormatting sqref="J35:J40">
    <cfRule type="cellIs" dxfId="17" priority="21" stopIfTrue="1" operator="equal">
      <formula>"3.5"</formula>
    </cfRule>
  </conditionalFormatting>
  <conditionalFormatting sqref="J35:J40">
    <cfRule type="cellIs" dxfId="16" priority="18" stopIfTrue="1" operator="equal">
      <formula>"5.0"</formula>
    </cfRule>
    <cfRule type="cellIs" dxfId="15" priority="19" stopIfTrue="1" operator="equal">
      <formula>"4.5"</formula>
    </cfRule>
    <cfRule type="cellIs" dxfId="14" priority="20" stopIfTrue="1" operator="equal">
      <formula>"4.0"</formula>
    </cfRule>
    <cfRule type="cellIs" dxfId="13" priority="22" stopIfTrue="1" operator="equal">
      <formula>"3.0"</formula>
    </cfRule>
    <cfRule type="cellIs" dxfId="12" priority="23" stopIfTrue="1" operator="equal">
      <formula>"2.0"</formula>
    </cfRule>
  </conditionalFormatting>
  <conditionalFormatting sqref="J3:J32">
    <cfRule type="dataBar" priority="17">
      <dataBar>
        <cfvo type="num" val="0"/>
        <cfvo type="num" val="100"/>
        <color theme="9" tint="0.39997558519241921"/>
      </dataBar>
      <extLst>
        <ext xmlns:x14="http://schemas.microsoft.com/office/spreadsheetml/2009/9/main" uri="{B025F937-C7B1-47D3-B67F-A62EFF666E3E}">
          <x14:id>{D2C15301-BAF4-44F6-A9EE-6EA913241C9C}</x14:id>
        </ext>
      </extLst>
    </cfRule>
  </conditionalFormatting>
  <conditionalFormatting sqref="K35:K41">
    <cfRule type="dataBar" priority="16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{A9B58712-98E3-4C70-BFBE-B6479A838B04}</x14:id>
        </ext>
      </extLst>
    </cfRule>
  </conditionalFormatting>
  <conditionalFormatting sqref="P35:P41">
    <cfRule type="dataBar" priority="15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{FC70B5AB-939C-4A0E-89AB-C622D365F70A}</x14:id>
        </ext>
      </extLst>
    </cfRule>
  </conditionalFormatting>
  <conditionalFormatting sqref="M3:M32">
    <cfRule type="dataBar" priority="8">
      <dataBar>
        <cfvo type="num" val="0"/>
        <cfvo type="num" val="100"/>
        <color theme="9" tint="0.39997558519241921"/>
      </dataBar>
      <extLst>
        <ext xmlns:x14="http://schemas.microsoft.com/office/spreadsheetml/2009/9/main" uri="{B025F937-C7B1-47D3-B67F-A62EFF666E3E}">
          <x14:id>{07603547-12FE-4D06-BFA2-8218E1C7EF44}</x14:id>
        </ext>
      </extLst>
    </cfRule>
  </conditionalFormatting>
  <conditionalFormatting sqref="N35:N41">
    <cfRule type="dataBar" priority="7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{F9C280A4-F2B6-4E2A-BDF2-CC4766F7E1FD}</x14:id>
        </ext>
      </extLst>
    </cfRule>
  </conditionalFormatting>
  <conditionalFormatting sqref="M35:M40">
    <cfRule type="cellIs" dxfId="11" priority="4" stopIfTrue="1" operator="equal">
      <formula>"3.5"</formula>
    </cfRule>
  </conditionalFormatting>
  <conditionalFormatting sqref="M35:M40">
    <cfRule type="cellIs" dxfId="10" priority="1" stopIfTrue="1" operator="equal">
      <formula>"5.0"</formula>
    </cfRule>
    <cfRule type="cellIs" dxfId="9" priority="2" stopIfTrue="1" operator="equal">
      <formula>"4.5"</formula>
    </cfRule>
    <cfRule type="cellIs" dxfId="8" priority="3" stopIfTrue="1" operator="equal">
      <formula>"4.0"</formula>
    </cfRule>
    <cfRule type="cellIs" dxfId="7" priority="5" stopIfTrue="1" operator="equal">
      <formula>"3.0"</formula>
    </cfRule>
    <cfRule type="cellIs" dxfId="6" priority="6" stopIfTrue="1" operator="equal">
      <formula>"2.0"</formula>
    </cfRule>
  </conditionalFormatting>
  <conditionalFormatting sqref="N3:N32">
    <cfRule type="cellIs" dxfId="5" priority="9" stopIfTrue="1" operator="equal">
      <formula>"5.0"</formula>
    </cfRule>
    <cfRule type="cellIs" dxfId="4" priority="10" stopIfTrue="1" operator="equal">
      <formula>"4.5"</formula>
    </cfRule>
    <cfRule type="cellIs" dxfId="3" priority="11" stopIfTrue="1" operator="equal">
      <formula>"4.0"</formula>
    </cfRule>
    <cfRule type="cellIs" dxfId="2" priority="12" stopIfTrue="1" operator="equal">
      <formula>"3.5"</formula>
    </cfRule>
    <cfRule type="cellIs" dxfId="1" priority="13" stopIfTrue="1" operator="equal">
      <formula>"3.0"</formula>
    </cfRule>
    <cfRule type="cellIs" dxfId="0" priority="14" stopIfTrue="1" operator="equal">
      <formula>"2.0"</formula>
    </cfRule>
  </conditionalFormatting>
  <conditionalFormatting sqref="Q3:Q32">
    <cfRule type="colorScale" priority="34">
      <colorScale>
        <cfvo type="min"/>
        <cfvo type="percentile" val="50"/>
        <cfvo type="max"/>
        <color rgb="FF63BE7B"/>
        <color theme="7" tint="0.79998168889431442"/>
        <color theme="7" tint="0.39997558519241921"/>
      </colorScale>
    </cfRule>
  </conditionalFormatting>
  <pageMargins left="0.23622047244094491" right="0.23622047244094491" top="0.74803149606299213" bottom="0.74803149606299213" header="0.31496062992125984" footer="0.31496062992125984"/>
  <pageSetup paperSize="9" scale="88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B7BD56F-8ED1-4097-A784-F297C37B85C7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9" tint="-0.249977111117893"/>
              <x14:negativeFillColor rgb="FFFF0000"/>
              <x14:axisColor rgb="FF000000"/>
            </x14:dataBar>
          </x14:cfRule>
          <xm:sqref>I3:I32 E3:E32 G3:G32</xm:sqref>
        </x14:conditionalFormatting>
        <x14:conditionalFormatting xmlns:xm="http://schemas.microsoft.com/office/excel/2006/main">
          <x14:cfRule type="dataBar" id="{D2C15301-BAF4-44F6-A9EE-6EA913241C9C}">
            <x14:dataBar minLength="0" maxLength="100" border="1" direction="leftToRight">
              <x14:cfvo type="num">
                <xm:f>0</xm:f>
              </x14:cfvo>
              <x14:cfvo type="num">
                <xm:f>100</xm:f>
              </x14:cfvo>
              <x14:borderColor theme="9" tint="-0.249977111117893"/>
              <x14:negativeFillColor rgb="FFFF0000"/>
              <x14:axisColor rgb="FF000000"/>
            </x14:dataBar>
          </x14:cfRule>
          <xm:sqref>J3:J32</xm:sqref>
        </x14:conditionalFormatting>
        <x14:conditionalFormatting xmlns:xm="http://schemas.microsoft.com/office/excel/2006/main">
          <x14:cfRule type="dataBar" id="{A9B58712-98E3-4C70-BFBE-B6479A838B04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K35:K41</xm:sqref>
        </x14:conditionalFormatting>
        <x14:conditionalFormatting xmlns:xm="http://schemas.microsoft.com/office/excel/2006/main">
          <x14:cfRule type="dataBar" id="{FC70B5AB-939C-4A0E-89AB-C622D365F70A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P35:P41</xm:sqref>
        </x14:conditionalFormatting>
        <x14:conditionalFormatting xmlns:xm="http://schemas.microsoft.com/office/excel/2006/main">
          <x14:cfRule type="dataBar" id="{07603547-12FE-4D06-BFA2-8218E1C7EF44}">
            <x14:dataBar minLength="0" maxLength="100" border="1" direction="leftToRight">
              <x14:cfvo type="num">
                <xm:f>0</xm:f>
              </x14:cfvo>
              <x14:cfvo type="num">
                <xm:f>100</xm:f>
              </x14:cfvo>
              <x14:borderColor theme="9" tint="-0.249977111117893"/>
              <x14:negativeFillColor rgb="FFFF0000"/>
              <x14:axisColor rgb="FF000000"/>
            </x14:dataBar>
          </x14:cfRule>
          <xm:sqref>M3:M32</xm:sqref>
        </x14:conditionalFormatting>
        <x14:conditionalFormatting xmlns:xm="http://schemas.microsoft.com/office/excel/2006/main">
          <x14:cfRule type="dataBar" id="{F9C280A4-F2B6-4E2A-BDF2-CC4766F7E1FD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N35:N41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U U t D W Z w P E v q k A A A A 9 w A A A B I A H A B D b 2 5 m a W c v U G F j a 2 F n Z S 5 4 b W w g o h g A K K A U A A A A A A A A A A A A A A A A A A A A A A A A A A A A h Y 9 N D o I w G E S v Q r q n f 8 b E k I + y c A s J i Y l x 2 5 S K j V A I L Z a 7 u f B I X k G M o u 5 c z p u 3 m L l f b 5 B N b R N d 9 O B M Z 1 P E M E W R t q q r j K 1 T N P p j v E G Z g F K q s 6 x 1 N M v W J Z O r U n T y v k 8 I C S H g s M L d U B N O K S O H I t + p k 2 4 l + s j m v x w b 6 7 y 0 S i M B + 9 c Y w T G j a 8 w 4 5 5 g C W S g U x n 4 N P g 9 + t j 8 Q t m P j x 0 G L v o n L H M g S g b x P i A d Q S w M E F A A C A A g A U U t D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F L Q 1 k o i k e 4 D g A A A B E A A A A T A B w A R m 9 y b X V s Y X M v U 2 V j d G l v b j E u b S C i G A A o o B Q A A A A A A A A A A A A A A A A A A A A A A A A A A A A r T k 0 u y c z P U w i G 0 I b W A F B L A Q I t A B Q A A g A I A F F L Q 1 m c D x L 6 p A A A A P c A A A A S A A A A A A A A A A A A A A A A A A A A A A B D b 2 5 m a W c v U G F j a 2 F n Z S 5 4 b W x Q S w E C L Q A U A A I A C A B R S 0 N Z D 8 r p q 6 Q A A A D p A A A A E w A A A A A A A A A A A A A A A A D w A A A A W 0 N v b n R l b n R f V H l w Z X N d L n h t b F B L A Q I t A B Q A A g A I A F F L Q 1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e o L b L 4 p K T 6 D I 8 C F 1 O A Q y A A A A A A I A A A A A A B B m A A A A A Q A A I A A A A N B H P 3 y L W 8 7 j r L s K / J C C 7 m D 9 W r 3 A A p 9 1 x L i p 3 Q 2 u h W k v A A A A A A 6 A A A A A A g A A I A A A A K a o F j A v 2 Y C K 7 5 I S H A T A + M x X m K P P d a B N A i K L A Y R N 6 6 W s U A A A A H / F v S X S g N q s Y k 6 I M s S m M a P n H K M 5 n g Q o O J h J i Y E 6 X z Z S P k J m 8 9 c x z J 6 W Q I 4 G Y P 3 c k 6 l Q 0 A 5 U R G 9 G 5 D U 3 j s 0 1 j v h h w j k Y + D Z y K R O u m W y M K y W W Q A A A A F z p e s a F x K / T 5 r 5 6 a p 1 A P D n c w a / Y S V w L V 9 0 u 3 o 5 h 6 2 z l G q + 8 q j N u R F v I 7 w w m k P T e Q k 7 D j U 9 N L B o j / n c 8 M 2 I + L I g = < / D a t a M a s h u p > 
</file>

<file path=customXml/itemProps1.xml><?xml version="1.0" encoding="utf-8"?>
<ds:datastoreItem xmlns:ds="http://schemas.openxmlformats.org/officeDocument/2006/customXml" ds:itemID="{14196A0B-430F-4986-9E0E-50644A0CD5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S11-02</vt:lpstr>
      <vt:lpstr>S11-04</vt:lpstr>
      <vt:lpstr>'S11-02'!Obszar_wydruku</vt:lpstr>
      <vt:lpstr>'S11-04'!Obszar_wydruku</vt:lpstr>
    </vt:vector>
  </TitlesOfParts>
  <Company>WZR 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Jastrzębski</dc:creator>
  <cp:lastModifiedBy>Tomasz Jastrzębski</cp:lastModifiedBy>
  <cp:lastPrinted>2025-10-21T11:37:35Z</cp:lastPrinted>
  <dcterms:created xsi:type="dcterms:W3CDTF">2024-03-27T11:50:07Z</dcterms:created>
  <dcterms:modified xsi:type="dcterms:W3CDTF">2025-11-26T11:11:35Z</dcterms:modified>
</cp:coreProperties>
</file>